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5115" activeTab="1"/>
  </bookViews>
  <sheets>
    <sheet name="skt-linkit" sheetId="1" r:id="rId1"/>
    <sheet name="nveroasskt2000euro" sheetId="2" r:id="rId2"/>
  </sheets>
  <definedNames/>
  <calcPr fullCalcOnLoad="1"/>
</workbook>
</file>

<file path=xl/comments2.xml><?xml version="1.0" encoding="utf-8"?>
<comments xmlns="http://schemas.openxmlformats.org/spreadsheetml/2006/main">
  <authors>
    <author>Sari Kuisma</author>
  </authors>
  <commentList>
    <comment ref="B55" authorId="0">
      <text>
        <r>
          <rPr>
            <b/>
            <sz val="8"/>
            <rFont val="Tahoma"/>
            <family val="0"/>
          </rPr>
          <t>Sari Kuisma:</t>
        </r>
        <r>
          <rPr>
            <sz val="8"/>
            <rFont val="Tahoma"/>
            <family val="0"/>
          </rPr>
          <t xml:space="preserve">
ei linkeillä sotutalulista 90-lukua (koska muuttavat muotoaan), vaan käsin syötetty</t>
        </r>
      </text>
    </comment>
  </commentList>
</comments>
</file>

<file path=xl/sharedStrings.xml><?xml version="1.0" encoding="utf-8"?>
<sst xmlns="http://schemas.openxmlformats.org/spreadsheetml/2006/main" count="500" uniqueCount="66">
  <si>
    <t>D3K</t>
  </si>
  <si>
    <t xml:space="preserve">Maksetut tukipalkkiot                              </t>
  </si>
  <si>
    <t>D621K-vap.eht.</t>
  </si>
  <si>
    <t xml:space="preserve">Pakolliset rahamääräiset sosiaalietuudet (pl. sosiaaliavustukset) </t>
  </si>
  <si>
    <t>D623K</t>
  </si>
  <si>
    <t xml:space="preserve">Rahastoimattomat sosiaalietuudet </t>
  </si>
  <si>
    <t>D624K</t>
  </si>
  <si>
    <t xml:space="preserve">Sosiaaliavustukset                  </t>
  </si>
  <si>
    <t>D631K</t>
  </si>
  <si>
    <t>Luontoismuotoiset sosiaalietuudet</t>
  </si>
  <si>
    <t>Muut tulonsiirrot yksityissektorille</t>
  </si>
  <si>
    <t>D7911K</t>
  </si>
  <si>
    <t xml:space="preserve">                    - yrityksille ja asuntoyhteisöille             </t>
  </si>
  <si>
    <t>D7912K</t>
  </si>
  <si>
    <t xml:space="preserve">                    - rahoituslaitoksille  </t>
  </si>
  <si>
    <t>D7915K</t>
  </si>
  <si>
    <t xml:space="preserve">                    - kotital. palv. voittoa tavoittelematt. yhteisöille                    </t>
  </si>
  <si>
    <t>D7914K</t>
  </si>
  <si>
    <t xml:space="preserve">                    - kotitalouksille             </t>
  </si>
  <si>
    <t>BRUTTOKANSANTUOTE, MH</t>
  </si>
  <si>
    <t>% BKT:STA</t>
  </si>
  <si>
    <t xml:space="preserve">NETTOVEROASTE  </t>
  </si>
  <si>
    <t>Pääomansiirrot yksityissektorille</t>
  </si>
  <si>
    <t>Aputallennus:</t>
  </si>
  <si>
    <t>D621K</t>
  </si>
  <si>
    <t xml:space="preserve">Sosiaaliturvajärjestelmistä maksetut rahamääräiset sosiaali-        </t>
  </si>
  <si>
    <t>etuudet (pl. sosiaaliavustukset)</t>
  </si>
  <si>
    <t>-siitä vapaaehtoiset  sosiaalietuudet:</t>
  </si>
  <si>
    <t xml:space="preserve">  - TEL-lisäeläke</t>
  </si>
  <si>
    <t xml:space="preserve">  - YEL-lisäeläke</t>
  </si>
  <si>
    <t xml:space="preserve">  - muu eläketurva</t>
  </si>
  <si>
    <t>Avaa tämä Excel-taulu, vie kursori täytettävälle alueelle (myös sarake- tai riviotsikko käy)</t>
  </si>
  <si>
    <t>Avaa SKT-systeemi</t>
  </si>
  <si>
    <t>Hae SKT:ssä Tiedot: Siirrä tietoja Excel-laskentataulukkoon</t>
  </si>
  <si>
    <t/>
  </si>
  <si>
    <t>S13</t>
  </si>
  <si>
    <t>D99111K</t>
  </si>
  <si>
    <t>D9912K</t>
  </si>
  <si>
    <t>D9915K</t>
  </si>
  <si>
    <t>D9914K</t>
  </si>
  <si>
    <t>NETTOVEROASTE  II    (pl. pääomansiirrot)</t>
  </si>
  <si>
    <t xml:space="preserve">     1998</t>
  </si>
  <si>
    <t>milj.euroa</t>
  </si>
  <si>
    <t xml:space="preserve">     1999</t>
  </si>
  <si>
    <t>S2</t>
  </si>
  <si>
    <t>S11</t>
  </si>
  <si>
    <t>S12</t>
  </si>
  <si>
    <t>S14</t>
  </si>
  <si>
    <t>S15</t>
  </si>
  <si>
    <t>D9921R</t>
  </si>
  <si>
    <t>D9911K</t>
  </si>
  <si>
    <t xml:space="preserve">                    - yrityksille ja asuntoyhteisöille              </t>
  </si>
  <si>
    <t>D7924R</t>
  </si>
  <si>
    <r>
      <t xml:space="preserve">JULKISET SIIRROT </t>
    </r>
    <r>
      <rPr>
        <b/>
        <vertAlign val="superscript"/>
        <sz val="10"/>
        <color indexed="8"/>
        <rFont val="Helvetica"/>
        <family val="2"/>
      </rPr>
      <t xml:space="preserve">(1 </t>
    </r>
    <r>
      <rPr>
        <b/>
        <sz val="10"/>
        <color indexed="8"/>
        <rFont val="Helvetica"/>
        <family val="0"/>
      </rPr>
      <t>YKSITYISSEKTORILLE</t>
    </r>
  </si>
  <si>
    <r>
      <t xml:space="preserve">JULKISET SIIRROT </t>
    </r>
    <r>
      <rPr>
        <b/>
        <i/>
        <vertAlign val="superscript"/>
        <sz val="11"/>
        <color indexed="8"/>
        <rFont val="Helvetica"/>
        <family val="2"/>
      </rPr>
      <t>(1</t>
    </r>
    <r>
      <rPr>
        <b/>
        <i/>
        <sz val="11"/>
        <color indexed="8"/>
        <rFont val="Helvetica"/>
        <family val="2"/>
      </rPr>
      <t xml:space="preserve"> YKSITYISSEKTORILLE </t>
    </r>
  </si>
  <si>
    <r>
      <t>Julkiset siirrot</t>
    </r>
    <r>
      <rPr>
        <b/>
        <vertAlign val="superscript"/>
        <sz val="10"/>
        <color indexed="8"/>
        <rFont val="Helvetica"/>
        <family val="2"/>
      </rPr>
      <t xml:space="preserve"> (1 </t>
    </r>
    <r>
      <rPr>
        <b/>
        <sz val="10"/>
        <color indexed="8"/>
        <rFont val="Helvetica"/>
        <family val="2"/>
      </rPr>
      <t>yksityissektorille (pl. pääomansiirrot)</t>
    </r>
  </si>
  <si>
    <r>
      <t>1)</t>
    </r>
    <r>
      <rPr>
        <b/>
        <sz val="10"/>
        <color indexed="8"/>
        <rFont val="Helvetica"/>
        <family val="2"/>
      </rPr>
      <t xml:space="preserve"> Julkiset siirrot sisältävät Euroopan Unionista saadut siirrot.</t>
    </r>
  </si>
  <si>
    <t>(tänne vähän syötelty nollia tyhjiin soluihin,</t>
  </si>
  <si>
    <t>että seuraavan pohjan kaavat toimii)</t>
  </si>
  <si>
    <t>NETTOVEROASTE 1975-2003*</t>
  </si>
  <si>
    <t>2003*</t>
  </si>
  <si>
    <t>skt2000_is_m_1;200407</t>
  </si>
  <si>
    <t>VEROASTE, % BKT:STA</t>
  </si>
  <si>
    <t>2002*</t>
  </si>
  <si>
    <t>Versio :200407</t>
  </si>
  <si>
    <t>Tietoja lainattaessa lähteenä mainittava Tilastokeskus/ Taloudelliset olot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</si>
</sst>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$#,##0\ ;\(\$#,##0\)"/>
    <numFmt numFmtId="173" formatCode="\$#,##0\ ;[Red]\(\$#,##0\)"/>
    <numFmt numFmtId="174" formatCode="\$#,##0.00\ ;\(\$#,##0.00\)"/>
    <numFmt numFmtId="175" formatCode="\$#,##0.00\ ;[Red]\(\$#,##0.00\)"/>
    <numFmt numFmtId="176" formatCode="0%"/>
    <numFmt numFmtId="177" formatCode="0.00%"/>
    <numFmt numFmtId="178" formatCode="#\ ?/?"/>
    <numFmt numFmtId="179" formatCode="#\ ??/??"/>
    <numFmt numFmtId="180" formatCode="m/d/yy"/>
    <numFmt numFmtId="181" formatCode="d\-mmm\-yy"/>
    <numFmt numFmtId="182" formatCode="d\-mmm"/>
    <numFmt numFmtId="183" formatCode="mmm\-yy"/>
    <numFmt numFmtId="184" formatCode="m/d/yy\ h:mm"/>
    <numFmt numFmtId="185" formatCode="m/d"/>
    <numFmt numFmtId="186" formatCode="#,##0.0"/>
    <numFmt numFmtId="187" formatCode="0.0"/>
    <numFmt numFmtId="188" formatCode="0.0000"/>
    <numFmt numFmtId="189" formatCode="0.000"/>
    <numFmt numFmtId="190" formatCode="#,##0.000"/>
    <numFmt numFmtId="191" formatCode="#,##0.0000"/>
    <numFmt numFmtId="192" formatCode="#,##0.00000"/>
  </numFmts>
  <fonts count="29">
    <font>
      <sz val="10"/>
      <color indexed="22"/>
      <name val="Helvetica"/>
      <family val="0"/>
    </font>
    <font>
      <b/>
      <sz val="18"/>
      <color indexed="22"/>
      <name val="Helvetica"/>
      <family val="0"/>
    </font>
    <font>
      <b/>
      <sz val="12"/>
      <color indexed="22"/>
      <name val="Helvetica"/>
      <family val="0"/>
    </font>
    <font>
      <sz val="8"/>
      <color indexed="22"/>
      <name val="Helvetica"/>
      <family val="0"/>
    </font>
    <font>
      <sz val="8"/>
      <color indexed="8"/>
      <name val="Helvetica"/>
      <family val="0"/>
    </font>
    <font>
      <sz val="10"/>
      <color indexed="8"/>
      <name val="Helvetica"/>
      <family val="0"/>
    </font>
    <font>
      <b/>
      <i/>
      <sz val="14"/>
      <color indexed="8"/>
      <name val="Helvetica"/>
      <family val="0"/>
    </font>
    <font>
      <b/>
      <sz val="8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i/>
      <sz val="10"/>
      <color indexed="8"/>
      <name val="Helvetica"/>
      <family val="0"/>
    </font>
    <font>
      <b/>
      <i/>
      <sz val="10"/>
      <color indexed="8"/>
      <name val="Helvetica"/>
      <family val="0"/>
    </font>
    <font>
      <i/>
      <sz val="12"/>
      <color indexed="8"/>
      <name val="Helvetica"/>
      <family val="0"/>
    </font>
    <font>
      <sz val="10"/>
      <name val="Helvetica"/>
      <family val="2"/>
    </font>
    <font>
      <sz val="10"/>
      <color indexed="10"/>
      <name val="Helvetica"/>
      <family val="2"/>
    </font>
    <font>
      <sz val="10"/>
      <color indexed="63"/>
      <name val="Helvetica"/>
      <family val="2"/>
    </font>
    <font>
      <b/>
      <i/>
      <sz val="11"/>
      <color indexed="8"/>
      <name val="Helvetica"/>
      <family val="2"/>
    </font>
    <font>
      <i/>
      <sz val="11"/>
      <color indexed="8"/>
      <name val="Helvetica"/>
      <family val="2"/>
    </font>
    <font>
      <b/>
      <i/>
      <sz val="11"/>
      <name val="Helvetica"/>
      <family val="2"/>
    </font>
    <font>
      <b/>
      <vertAlign val="superscript"/>
      <sz val="10"/>
      <color indexed="8"/>
      <name val="Helvetica"/>
      <family val="2"/>
    </font>
    <font>
      <b/>
      <i/>
      <vertAlign val="superscript"/>
      <sz val="11"/>
      <color indexed="8"/>
      <name val="Helvetic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Helvetica"/>
      <family val="2"/>
    </font>
    <font>
      <b/>
      <sz val="8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17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6" fontId="16" fillId="0" borderId="0" xfId="0" applyNumberFormat="1" applyFont="1" applyAlignment="1">
      <alignment/>
    </xf>
    <xf numFmtId="186" fontId="16" fillId="0" borderId="0" xfId="0" applyNumberFormat="1" applyFont="1" applyAlignment="1" quotePrefix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Alignment="1" quotePrefix="1">
      <alignment horizontal="left"/>
    </xf>
    <xf numFmtId="186" fontId="18" fillId="0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186" fontId="16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6" fontId="16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 quotePrefix="1">
      <alignment horizontal="left"/>
    </xf>
    <xf numFmtId="0" fontId="27" fillId="0" borderId="0" xfId="0" applyFont="1" applyAlignment="1">
      <alignment/>
    </xf>
    <xf numFmtId="14" fontId="5" fillId="0" borderId="0" xfId="0" applyNumberFormat="1" applyFont="1" applyAlignment="1" quotePrefix="1">
      <alignment horizontal="left"/>
    </xf>
  </cellXfs>
  <cellStyles count="11">
    <cellStyle name="Normal" xfId="0"/>
    <cellStyle name="Comma0" xfId="15"/>
    <cellStyle name="Currency0" xfId="16"/>
    <cellStyle name="Date" xfId="17"/>
    <cellStyle name="Fixed" xfId="18"/>
    <cellStyle name="Heading 1" xfId="19"/>
    <cellStyle name="Heading 2" xfId="20"/>
    <cellStyle name="Comma" xfId="21"/>
    <cellStyle name="Percent" xfId="22"/>
    <cellStyle name="Total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pane xSplit="3" topLeftCell="D1" activePane="topRight" state="frozen"/>
      <selection pane="topLeft" activeCell="A1" sqref="A1"/>
      <selection pane="topRight" activeCell="AG26" sqref="AG26"/>
    </sheetView>
  </sheetViews>
  <sheetFormatPr defaultColWidth="9.140625" defaultRowHeight="12.75"/>
  <cols>
    <col min="1" max="16384" width="9.140625" style="26" customWidth="1"/>
  </cols>
  <sheetData>
    <row r="1" spans="1:12" ht="12.75">
      <c r="A1" s="26" t="s">
        <v>31</v>
      </c>
      <c r="L1" s="26" t="s">
        <v>57</v>
      </c>
    </row>
    <row r="2" spans="1:12" ht="12.75">
      <c r="A2" s="26" t="s">
        <v>32</v>
      </c>
      <c r="L2" s="26" t="s">
        <v>58</v>
      </c>
    </row>
    <row r="3" ht="12.75">
      <c r="A3" s="26" t="s">
        <v>33</v>
      </c>
    </row>
    <row r="6" spans="2:32" ht="12.75">
      <c r="B6" s="36" t="s">
        <v>61</v>
      </c>
      <c r="D6" s="26">
        <v>1975</v>
      </c>
      <c r="E6" s="26">
        <v>1976</v>
      </c>
      <c r="F6" s="26">
        <v>1977</v>
      </c>
      <c r="G6" s="26">
        <v>1978</v>
      </c>
      <c r="H6" s="26">
        <v>1979</v>
      </c>
      <c r="I6" s="26">
        <v>1980</v>
      </c>
      <c r="J6" s="26">
        <v>1981</v>
      </c>
      <c r="K6" s="26">
        <v>1982</v>
      </c>
      <c r="L6" s="26">
        <v>1983</v>
      </c>
      <c r="M6" s="26">
        <v>1984</v>
      </c>
      <c r="N6" s="26">
        <v>1985</v>
      </c>
      <c r="O6" s="26">
        <v>1986</v>
      </c>
      <c r="P6" s="26">
        <v>1987</v>
      </c>
      <c r="Q6" s="26">
        <v>1988</v>
      </c>
      <c r="R6" s="26">
        <v>1989</v>
      </c>
      <c r="S6" s="26">
        <v>1990</v>
      </c>
      <c r="T6" s="26">
        <v>1991</v>
      </c>
      <c r="U6" s="26">
        <v>1992</v>
      </c>
      <c r="V6" s="26">
        <v>1993</v>
      </c>
      <c r="W6" s="26">
        <v>1994</v>
      </c>
      <c r="X6" s="26">
        <v>1995</v>
      </c>
      <c r="Y6" s="26">
        <v>1996</v>
      </c>
      <c r="Z6" s="26">
        <v>1997</v>
      </c>
      <c r="AA6" s="28">
        <v>1998</v>
      </c>
      <c r="AB6" s="28">
        <v>1999</v>
      </c>
      <c r="AC6" s="26">
        <v>2000</v>
      </c>
      <c r="AD6" s="26">
        <v>2001</v>
      </c>
      <c r="AE6" s="26">
        <v>2002</v>
      </c>
      <c r="AF6" s="26">
        <v>2003</v>
      </c>
    </row>
    <row r="7" spans="2:32" ht="12.75">
      <c r="B7" s="26" t="s">
        <v>35</v>
      </c>
      <c r="C7" s="26" t="s">
        <v>0</v>
      </c>
      <c r="D7" s="26">
        <v>599</v>
      </c>
      <c r="E7" s="26">
        <v>664</v>
      </c>
      <c r="F7" s="26">
        <v>732</v>
      </c>
      <c r="G7" s="26">
        <v>763</v>
      </c>
      <c r="H7" s="26">
        <v>950</v>
      </c>
      <c r="I7" s="26">
        <v>1035</v>
      </c>
      <c r="J7" s="26">
        <v>1183</v>
      </c>
      <c r="K7" s="26">
        <v>1262</v>
      </c>
      <c r="L7" s="26">
        <v>1462</v>
      </c>
      <c r="M7" s="26">
        <v>1624</v>
      </c>
      <c r="N7" s="26">
        <v>1729</v>
      </c>
      <c r="O7" s="26">
        <v>1865</v>
      </c>
      <c r="P7" s="26">
        <v>1939</v>
      </c>
      <c r="Q7" s="26">
        <v>2135</v>
      </c>
      <c r="R7" s="26">
        <v>2251</v>
      </c>
      <c r="S7" s="26">
        <v>2489</v>
      </c>
      <c r="T7" s="26">
        <v>2795</v>
      </c>
      <c r="U7" s="26">
        <v>2832</v>
      </c>
      <c r="V7" s="26">
        <v>2714</v>
      </c>
      <c r="W7" s="26">
        <v>2713</v>
      </c>
      <c r="X7" s="26">
        <v>2648</v>
      </c>
      <c r="Y7" s="26">
        <v>1970</v>
      </c>
      <c r="Z7" s="26">
        <v>1911</v>
      </c>
      <c r="AA7" s="26">
        <v>1909</v>
      </c>
      <c r="AB7" s="26">
        <v>1888</v>
      </c>
      <c r="AC7" s="26">
        <v>1961</v>
      </c>
      <c r="AD7" s="26">
        <v>1953</v>
      </c>
      <c r="AE7" s="26">
        <v>1950</v>
      </c>
      <c r="AF7" s="26">
        <v>1929</v>
      </c>
    </row>
    <row r="8" spans="2:32" ht="12.75">
      <c r="B8" s="26" t="s">
        <v>35</v>
      </c>
      <c r="C8" s="26" t="s">
        <v>4</v>
      </c>
      <c r="D8" s="26">
        <v>266</v>
      </c>
      <c r="E8" s="26">
        <v>336</v>
      </c>
      <c r="F8" s="26">
        <v>404</v>
      </c>
      <c r="G8" s="26">
        <v>460</v>
      </c>
      <c r="H8" s="26">
        <v>515</v>
      </c>
      <c r="I8" s="26">
        <v>581</v>
      </c>
      <c r="J8" s="26">
        <v>673</v>
      </c>
      <c r="K8" s="26">
        <v>778</v>
      </c>
      <c r="L8" s="26">
        <v>857</v>
      </c>
      <c r="M8" s="26">
        <v>971</v>
      </c>
      <c r="N8" s="26">
        <v>1092</v>
      </c>
      <c r="O8" s="26">
        <v>1230</v>
      </c>
      <c r="P8" s="26">
        <v>1364</v>
      </c>
      <c r="Q8" s="26">
        <v>948</v>
      </c>
      <c r="R8" s="26">
        <v>1045</v>
      </c>
      <c r="S8" s="26">
        <v>1182</v>
      </c>
      <c r="T8" s="26">
        <v>518</v>
      </c>
      <c r="U8" s="26">
        <v>554</v>
      </c>
      <c r="V8" s="26">
        <v>593</v>
      </c>
      <c r="W8" s="26">
        <v>609</v>
      </c>
      <c r="X8" s="26">
        <v>643</v>
      </c>
      <c r="Y8" s="26">
        <v>642</v>
      </c>
      <c r="Z8" s="26">
        <v>660</v>
      </c>
      <c r="AA8" s="26">
        <v>78</v>
      </c>
      <c r="AB8" s="26">
        <v>59</v>
      </c>
      <c r="AC8" s="26">
        <v>57</v>
      </c>
      <c r="AD8" s="26">
        <v>69</v>
      </c>
      <c r="AE8" s="26">
        <v>67</v>
      </c>
      <c r="AF8" s="26">
        <v>63</v>
      </c>
    </row>
    <row r="9" spans="2:32" ht="12.75">
      <c r="B9" s="26" t="s">
        <v>35</v>
      </c>
      <c r="C9" s="26" t="s">
        <v>6</v>
      </c>
      <c r="D9" s="26">
        <v>228</v>
      </c>
      <c r="E9" s="26">
        <v>292</v>
      </c>
      <c r="F9" s="26">
        <v>402</v>
      </c>
      <c r="G9" s="26">
        <v>493</v>
      </c>
      <c r="H9" s="26">
        <v>528</v>
      </c>
      <c r="I9" s="26">
        <v>568</v>
      </c>
      <c r="J9" s="26">
        <v>670</v>
      </c>
      <c r="K9" s="26">
        <v>817</v>
      </c>
      <c r="L9" s="26">
        <v>965</v>
      </c>
      <c r="M9" s="26">
        <v>1058</v>
      </c>
      <c r="N9" s="26">
        <v>1234</v>
      </c>
      <c r="O9" s="26">
        <v>1324</v>
      </c>
      <c r="P9" s="26">
        <v>1484</v>
      </c>
      <c r="Q9" s="26">
        <v>1552</v>
      </c>
      <c r="R9" s="26">
        <v>1662</v>
      </c>
      <c r="S9" s="26">
        <v>1972</v>
      </c>
      <c r="T9" s="26">
        <v>2639</v>
      </c>
      <c r="U9" s="26">
        <v>3445</v>
      </c>
      <c r="V9" s="26">
        <v>4769</v>
      </c>
      <c r="W9" s="26">
        <v>5654</v>
      </c>
      <c r="X9" s="26">
        <v>5764</v>
      </c>
      <c r="Y9" s="26">
        <v>5434</v>
      </c>
      <c r="Z9" s="26">
        <v>5479</v>
      </c>
      <c r="AA9" s="26">
        <v>5549</v>
      </c>
      <c r="AB9" s="26">
        <v>5615</v>
      </c>
      <c r="AC9" s="26">
        <v>5500</v>
      </c>
      <c r="AD9" s="26">
        <v>5504</v>
      </c>
      <c r="AE9" s="26">
        <v>5639</v>
      </c>
      <c r="AF9" s="26">
        <v>5694</v>
      </c>
    </row>
    <row r="10" spans="2:32" ht="12.75">
      <c r="B10" s="26" t="s">
        <v>35</v>
      </c>
      <c r="C10" s="26" t="s">
        <v>8</v>
      </c>
      <c r="D10" s="26">
        <v>165</v>
      </c>
      <c r="E10" s="26">
        <v>204</v>
      </c>
      <c r="F10" s="26">
        <v>236</v>
      </c>
      <c r="G10" s="26">
        <v>247</v>
      </c>
      <c r="H10" s="26">
        <v>272</v>
      </c>
      <c r="I10" s="26">
        <v>315</v>
      </c>
      <c r="J10" s="26">
        <v>376</v>
      </c>
      <c r="K10" s="26">
        <v>388</v>
      </c>
      <c r="L10" s="26">
        <v>413</v>
      </c>
      <c r="M10" s="26">
        <v>478</v>
      </c>
      <c r="N10" s="26">
        <v>540</v>
      </c>
      <c r="O10" s="26">
        <v>616</v>
      </c>
      <c r="P10" s="26">
        <v>687</v>
      </c>
      <c r="Q10" s="26">
        <v>745</v>
      </c>
      <c r="R10" s="26">
        <v>833</v>
      </c>
      <c r="S10" s="26">
        <v>966</v>
      </c>
      <c r="T10" s="26">
        <v>1072</v>
      </c>
      <c r="U10" s="26">
        <v>1062</v>
      </c>
      <c r="V10" s="26">
        <v>1076</v>
      </c>
      <c r="W10" s="26">
        <v>1158</v>
      </c>
      <c r="X10" s="26">
        <v>1353</v>
      </c>
      <c r="Y10" s="26">
        <v>1568</v>
      </c>
      <c r="Z10" s="26">
        <v>1528</v>
      </c>
      <c r="AA10" s="26">
        <v>1830</v>
      </c>
      <c r="AB10" s="26">
        <v>1948</v>
      </c>
      <c r="AC10" s="26">
        <v>2111</v>
      </c>
      <c r="AD10" s="26">
        <v>2379</v>
      </c>
      <c r="AE10" s="26">
        <v>2620</v>
      </c>
      <c r="AF10" s="26">
        <v>2841</v>
      </c>
    </row>
    <row r="11" spans="2:32" ht="12.75">
      <c r="B11" s="26" t="s">
        <v>35</v>
      </c>
      <c r="C11" s="26" t="s">
        <v>11</v>
      </c>
      <c r="D11" s="26">
        <v>7</v>
      </c>
      <c r="E11" s="26">
        <v>11</v>
      </c>
      <c r="F11" s="26">
        <v>10</v>
      </c>
      <c r="G11" s="26">
        <v>20</v>
      </c>
      <c r="H11" s="26">
        <v>18</v>
      </c>
      <c r="I11" s="26">
        <v>11</v>
      </c>
      <c r="J11" s="26">
        <v>25</v>
      </c>
      <c r="K11" s="26">
        <v>32</v>
      </c>
      <c r="L11" s="26">
        <v>48</v>
      </c>
      <c r="M11" s="26">
        <v>36</v>
      </c>
      <c r="N11" s="26">
        <v>43</v>
      </c>
      <c r="O11" s="26">
        <v>57</v>
      </c>
      <c r="P11" s="26">
        <v>66</v>
      </c>
      <c r="Q11" s="26">
        <v>66</v>
      </c>
      <c r="R11" s="26">
        <v>71</v>
      </c>
      <c r="S11" s="26">
        <v>96</v>
      </c>
      <c r="T11" s="26">
        <v>95</v>
      </c>
      <c r="U11" s="26">
        <v>105</v>
      </c>
      <c r="V11" s="26">
        <v>165</v>
      </c>
      <c r="W11" s="26">
        <v>115</v>
      </c>
      <c r="X11" s="26">
        <v>98</v>
      </c>
      <c r="Y11" s="26">
        <v>100</v>
      </c>
      <c r="Z11" s="26">
        <v>108</v>
      </c>
      <c r="AA11" s="26">
        <v>106</v>
      </c>
      <c r="AB11" s="26">
        <v>117</v>
      </c>
      <c r="AC11" s="26">
        <v>132</v>
      </c>
      <c r="AD11" s="26">
        <v>144</v>
      </c>
      <c r="AE11" s="26">
        <v>148</v>
      </c>
      <c r="AF11" s="26">
        <v>153</v>
      </c>
    </row>
    <row r="12" spans="2:32" ht="12.75">
      <c r="B12" s="26" t="s">
        <v>35</v>
      </c>
      <c r="C12" s="26" t="s">
        <v>13</v>
      </c>
      <c r="D12" s="26" t="s">
        <v>34</v>
      </c>
      <c r="E12" s="26" t="s">
        <v>34</v>
      </c>
      <c r="F12" s="26" t="s">
        <v>34</v>
      </c>
      <c r="G12" s="26" t="s">
        <v>34</v>
      </c>
      <c r="H12" s="26" t="s">
        <v>34</v>
      </c>
      <c r="I12" s="26" t="s">
        <v>34</v>
      </c>
      <c r="J12" s="26" t="s">
        <v>34</v>
      </c>
      <c r="K12" s="26" t="s">
        <v>34</v>
      </c>
      <c r="L12" s="26" t="s">
        <v>34</v>
      </c>
      <c r="M12" s="26" t="s">
        <v>34</v>
      </c>
      <c r="N12" s="26" t="s">
        <v>34</v>
      </c>
      <c r="O12" s="26" t="s">
        <v>34</v>
      </c>
      <c r="P12" s="26" t="s">
        <v>34</v>
      </c>
      <c r="Q12" s="26" t="s">
        <v>34</v>
      </c>
      <c r="R12" s="26" t="s">
        <v>34</v>
      </c>
      <c r="S12" s="26" t="s">
        <v>34</v>
      </c>
      <c r="T12" s="26" t="s">
        <v>34</v>
      </c>
      <c r="U12" s="26" t="s">
        <v>34</v>
      </c>
      <c r="V12" s="26" t="s">
        <v>34</v>
      </c>
      <c r="W12" s="26" t="s">
        <v>34</v>
      </c>
      <c r="X12" s="26" t="s">
        <v>34</v>
      </c>
      <c r="Y12" s="26" t="s">
        <v>34</v>
      </c>
      <c r="Z12" s="26" t="s">
        <v>34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</row>
    <row r="13" spans="2:32" ht="12.75">
      <c r="B13" s="26" t="s">
        <v>35</v>
      </c>
      <c r="C13" s="26" t="s">
        <v>17</v>
      </c>
      <c r="D13" s="26">
        <v>12</v>
      </c>
      <c r="E13" s="26">
        <v>16</v>
      </c>
      <c r="F13" s="26">
        <v>21</v>
      </c>
      <c r="G13" s="26">
        <v>23</v>
      </c>
      <c r="H13" s="26">
        <v>22</v>
      </c>
      <c r="I13" s="26">
        <v>18</v>
      </c>
      <c r="J13" s="26">
        <v>21</v>
      </c>
      <c r="K13" s="26">
        <v>20</v>
      </c>
      <c r="L13" s="26">
        <v>24</v>
      </c>
      <c r="M13" s="26">
        <v>32</v>
      </c>
      <c r="N13" s="26">
        <v>46</v>
      </c>
      <c r="O13" s="26">
        <v>59</v>
      </c>
      <c r="P13" s="26">
        <v>75</v>
      </c>
      <c r="Q13" s="26">
        <v>93</v>
      </c>
      <c r="R13" s="26">
        <v>114</v>
      </c>
      <c r="S13" s="26">
        <v>141</v>
      </c>
      <c r="T13" s="26">
        <v>167</v>
      </c>
      <c r="U13" s="26">
        <v>238</v>
      </c>
      <c r="V13" s="26">
        <v>210</v>
      </c>
      <c r="W13" s="26">
        <v>156</v>
      </c>
      <c r="X13" s="26">
        <v>132</v>
      </c>
      <c r="Y13" s="26">
        <v>124</v>
      </c>
      <c r="Z13" s="26">
        <v>122</v>
      </c>
      <c r="AA13" s="26">
        <v>134</v>
      </c>
      <c r="AB13" s="26">
        <v>132</v>
      </c>
      <c r="AC13" s="26">
        <v>111</v>
      </c>
      <c r="AD13" s="26">
        <v>114</v>
      </c>
      <c r="AE13" s="26">
        <v>117</v>
      </c>
      <c r="AF13" s="26">
        <v>124</v>
      </c>
    </row>
    <row r="14" spans="2:32" ht="12.75">
      <c r="B14" s="26" t="s">
        <v>35</v>
      </c>
      <c r="C14" s="26" t="s">
        <v>15</v>
      </c>
      <c r="D14" s="26">
        <v>203</v>
      </c>
      <c r="E14" s="26">
        <v>210</v>
      </c>
      <c r="F14" s="26">
        <v>217</v>
      </c>
      <c r="G14" s="26">
        <v>217</v>
      </c>
      <c r="H14" s="26">
        <v>245</v>
      </c>
      <c r="I14" s="26">
        <v>286</v>
      </c>
      <c r="J14" s="26">
        <v>349</v>
      </c>
      <c r="K14" s="26">
        <v>392</v>
      </c>
      <c r="L14" s="26">
        <v>435</v>
      </c>
      <c r="M14" s="26">
        <v>447</v>
      </c>
      <c r="N14" s="26">
        <v>484</v>
      </c>
      <c r="O14" s="26">
        <v>539</v>
      </c>
      <c r="P14" s="26">
        <v>592</v>
      </c>
      <c r="Q14" s="26">
        <v>659</v>
      </c>
      <c r="R14" s="26">
        <v>734</v>
      </c>
      <c r="S14" s="26">
        <v>842</v>
      </c>
      <c r="T14" s="26">
        <v>900</v>
      </c>
      <c r="U14" s="26">
        <v>898</v>
      </c>
      <c r="V14" s="26">
        <v>1004</v>
      </c>
      <c r="W14" s="26">
        <v>998</v>
      </c>
      <c r="X14" s="26">
        <v>1069</v>
      </c>
      <c r="Y14" s="26">
        <v>1150</v>
      </c>
      <c r="Z14" s="26">
        <v>1431</v>
      </c>
      <c r="AA14" s="26">
        <v>1382</v>
      </c>
      <c r="AB14" s="26">
        <v>1506</v>
      </c>
      <c r="AC14" s="26">
        <v>1689</v>
      </c>
      <c r="AD14" s="26">
        <v>1731</v>
      </c>
      <c r="AE14" s="26">
        <v>1829</v>
      </c>
      <c r="AF14" s="26">
        <v>1888</v>
      </c>
    </row>
    <row r="15" spans="2:32" ht="12.75">
      <c r="B15" s="26" t="s">
        <v>35</v>
      </c>
      <c r="C15" s="26" t="s">
        <v>50</v>
      </c>
      <c r="D15" s="26">
        <v>83</v>
      </c>
      <c r="E15" s="26">
        <v>96</v>
      </c>
      <c r="F15" s="26">
        <v>69</v>
      </c>
      <c r="G15" s="26">
        <v>47</v>
      </c>
      <c r="H15" s="26">
        <v>48</v>
      </c>
      <c r="I15" s="26">
        <v>45</v>
      </c>
      <c r="J15" s="26">
        <v>87</v>
      </c>
      <c r="K15" s="26">
        <v>83</v>
      </c>
      <c r="L15" s="26">
        <v>69</v>
      </c>
      <c r="M15" s="26">
        <v>68</v>
      </c>
      <c r="N15" s="26">
        <v>60</v>
      </c>
      <c r="O15" s="26">
        <v>84</v>
      </c>
      <c r="P15" s="26">
        <v>82</v>
      </c>
      <c r="Q15" s="26">
        <v>77</v>
      </c>
      <c r="R15" s="26">
        <v>175</v>
      </c>
      <c r="S15" s="26">
        <v>122</v>
      </c>
      <c r="T15" s="26">
        <v>211</v>
      </c>
      <c r="U15" s="26">
        <v>173</v>
      </c>
      <c r="V15" s="26">
        <v>215</v>
      </c>
      <c r="W15" s="26">
        <v>465</v>
      </c>
      <c r="X15" s="26">
        <v>248</v>
      </c>
      <c r="Y15" s="26">
        <v>337</v>
      </c>
      <c r="Z15" s="26">
        <v>102</v>
      </c>
      <c r="AA15" s="26">
        <v>122</v>
      </c>
      <c r="AB15" s="26">
        <v>106</v>
      </c>
      <c r="AC15" s="26">
        <v>88</v>
      </c>
      <c r="AD15" s="26">
        <v>90</v>
      </c>
      <c r="AE15" s="26">
        <v>64</v>
      </c>
      <c r="AF15" s="26">
        <v>51</v>
      </c>
    </row>
    <row r="16" spans="2:32" ht="12.75">
      <c r="B16" s="26" t="s">
        <v>35</v>
      </c>
      <c r="C16" s="26" t="s">
        <v>37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193</v>
      </c>
      <c r="R16" s="26">
        <v>1</v>
      </c>
      <c r="S16" s="26">
        <v>2</v>
      </c>
      <c r="T16" s="26">
        <v>0</v>
      </c>
      <c r="U16" s="26">
        <v>1</v>
      </c>
      <c r="V16" s="26">
        <v>41</v>
      </c>
      <c r="W16" s="26">
        <v>69</v>
      </c>
      <c r="X16" s="26">
        <v>21</v>
      </c>
      <c r="Y16" s="26">
        <v>310</v>
      </c>
      <c r="Z16" s="26">
        <v>1</v>
      </c>
      <c r="AA16" s="26">
        <v>4</v>
      </c>
      <c r="AB16" s="26">
        <v>3</v>
      </c>
      <c r="AC16" s="26">
        <v>64</v>
      </c>
      <c r="AD16" s="26">
        <v>13</v>
      </c>
      <c r="AE16" s="26">
        <v>6</v>
      </c>
      <c r="AF16" s="26">
        <v>6</v>
      </c>
    </row>
    <row r="17" spans="2:32" ht="12.75">
      <c r="B17" s="26" t="s">
        <v>35</v>
      </c>
      <c r="C17" s="26" t="s">
        <v>38</v>
      </c>
      <c r="D17" s="26">
        <v>17</v>
      </c>
      <c r="E17" s="26">
        <v>16</v>
      </c>
      <c r="F17" s="26">
        <v>17</v>
      </c>
      <c r="G17" s="26">
        <v>18</v>
      </c>
      <c r="H17" s="26">
        <v>22</v>
      </c>
      <c r="I17" s="26">
        <v>31</v>
      </c>
      <c r="J17" s="26">
        <v>29</v>
      </c>
      <c r="K17" s="26">
        <v>35</v>
      </c>
      <c r="L17" s="26">
        <v>40</v>
      </c>
      <c r="M17" s="26">
        <v>42</v>
      </c>
      <c r="N17" s="26">
        <v>43</v>
      </c>
      <c r="O17" s="26">
        <v>45</v>
      </c>
      <c r="P17" s="26">
        <v>62</v>
      </c>
      <c r="Q17" s="26">
        <v>85</v>
      </c>
      <c r="R17" s="26">
        <v>90</v>
      </c>
      <c r="S17" s="26">
        <v>102</v>
      </c>
      <c r="T17" s="26">
        <v>127</v>
      </c>
      <c r="U17" s="26">
        <v>152</v>
      </c>
      <c r="V17" s="26">
        <v>60</v>
      </c>
      <c r="W17" s="26">
        <v>24</v>
      </c>
      <c r="X17" s="26">
        <v>30</v>
      </c>
      <c r="Y17" s="26">
        <v>26</v>
      </c>
      <c r="Z17" s="26">
        <v>29</v>
      </c>
      <c r="AA17" s="26">
        <v>115</v>
      </c>
      <c r="AB17" s="26">
        <v>101</v>
      </c>
      <c r="AC17" s="26">
        <v>85</v>
      </c>
      <c r="AD17" s="26">
        <v>89</v>
      </c>
      <c r="AE17" s="26">
        <v>103</v>
      </c>
      <c r="AF17" s="26">
        <v>106</v>
      </c>
    </row>
    <row r="18" spans="2:32" ht="12.75">
      <c r="B18" s="26" t="s">
        <v>35</v>
      </c>
      <c r="C18" s="26" t="s">
        <v>39</v>
      </c>
      <c r="D18" s="26">
        <v>66</v>
      </c>
      <c r="E18" s="26">
        <v>26</v>
      </c>
      <c r="F18" s="26">
        <v>26</v>
      </c>
      <c r="G18" s="26">
        <v>30</v>
      </c>
      <c r="H18" s="26">
        <v>34</v>
      </c>
      <c r="I18" s="26">
        <v>46</v>
      </c>
      <c r="J18" s="26">
        <v>48</v>
      </c>
      <c r="K18" s="26">
        <v>125</v>
      </c>
      <c r="L18" s="26">
        <v>65</v>
      </c>
      <c r="M18" s="26">
        <v>69</v>
      </c>
      <c r="N18" s="26">
        <v>74</v>
      </c>
      <c r="O18" s="26">
        <v>76</v>
      </c>
      <c r="P18" s="26">
        <v>80</v>
      </c>
      <c r="Q18" s="26">
        <v>81</v>
      </c>
      <c r="R18" s="26">
        <v>77</v>
      </c>
      <c r="S18" s="26">
        <v>85</v>
      </c>
      <c r="T18" s="26">
        <v>93</v>
      </c>
      <c r="U18" s="26">
        <v>89</v>
      </c>
      <c r="V18" s="26">
        <v>113</v>
      </c>
      <c r="W18" s="26">
        <v>98</v>
      </c>
      <c r="X18" s="26">
        <v>116</v>
      </c>
      <c r="Y18" s="26">
        <v>122</v>
      </c>
      <c r="Z18" s="26">
        <v>151</v>
      </c>
      <c r="AA18" s="26">
        <v>188</v>
      </c>
      <c r="AB18" s="26">
        <v>180</v>
      </c>
      <c r="AC18" s="26">
        <v>145</v>
      </c>
      <c r="AD18" s="26">
        <v>176</v>
      </c>
      <c r="AE18" s="26">
        <v>190</v>
      </c>
      <c r="AF18" s="26">
        <v>194</v>
      </c>
    </row>
    <row r="19" spans="2:32" ht="12.75">
      <c r="B19" s="26" t="s">
        <v>35</v>
      </c>
      <c r="C19" s="26" t="s">
        <v>24</v>
      </c>
      <c r="D19" s="26">
        <v>1183</v>
      </c>
      <c r="E19" s="26">
        <v>1471</v>
      </c>
      <c r="F19" s="26">
        <v>1785</v>
      </c>
      <c r="G19" s="26">
        <v>2002</v>
      </c>
      <c r="H19" s="26">
        <v>2185</v>
      </c>
      <c r="I19" s="26">
        <v>2463</v>
      </c>
      <c r="J19" s="26">
        <v>2832</v>
      </c>
      <c r="K19" s="26">
        <v>3512</v>
      </c>
      <c r="L19" s="26">
        <v>4256</v>
      </c>
      <c r="M19" s="26">
        <v>4846</v>
      </c>
      <c r="N19" s="26">
        <v>5593</v>
      </c>
      <c r="O19" s="26">
        <v>6193</v>
      </c>
      <c r="P19" s="26">
        <v>6747</v>
      </c>
      <c r="Q19" s="26">
        <v>7836</v>
      </c>
      <c r="R19" s="26">
        <v>8566</v>
      </c>
      <c r="S19" s="26">
        <v>9930</v>
      </c>
      <c r="T19" s="26">
        <v>12454</v>
      </c>
      <c r="U19" s="26">
        <v>14402</v>
      </c>
      <c r="V19" s="26">
        <v>14495</v>
      </c>
      <c r="W19" s="26">
        <v>14636</v>
      </c>
      <c r="X19" s="26">
        <v>14640</v>
      </c>
      <c r="Y19" s="26">
        <v>15089</v>
      </c>
      <c r="Z19" s="26">
        <v>15096</v>
      </c>
      <c r="AA19" s="26">
        <v>15700</v>
      </c>
      <c r="AB19" s="26">
        <v>16054</v>
      </c>
      <c r="AC19" s="26">
        <v>15880</v>
      </c>
      <c r="AD19" s="26">
        <v>16598</v>
      </c>
      <c r="AE19" s="26">
        <v>17804</v>
      </c>
      <c r="AF19" s="26">
        <v>18727</v>
      </c>
    </row>
    <row r="20" spans="2:32" ht="12.75">
      <c r="B20" s="26" t="s">
        <v>44</v>
      </c>
      <c r="C20" s="26" t="s">
        <v>0</v>
      </c>
      <c r="D20" s="26" t="s">
        <v>34</v>
      </c>
      <c r="E20" s="26" t="s">
        <v>34</v>
      </c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26" t="s">
        <v>34</v>
      </c>
      <c r="L20" s="26" t="s">
        <v>34</v>
      </c>
      <c r="M20" s="26" t="s">
        <v>34</v>
      </c>
      <c r="N20" s="26" t="s">
        <v>34</v>
      </c>
      <c r="O20" s="26" t="s">
        <v>34</v>
      </c>
      <c r="P20" s="26" t="s">
        <v>34</v>
      </c>
      <c r="Q20" s="26" t="s">
        <v>34</v>
      </c>
      <c r="R20" s="26" t="s">
        <v>34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485</v>
      </c>
      <c r="Y20" s="26">
        <v>638</v>
      </c>
      <c r="Z20" s="26">
        <v>674</v>
      </c>
      <c r="AA20" s="26">
        <v>673</v>
      </c>
      <c r="AB20" s="26">
        <v>706</v>
      </c>
      <c r="AC20" s="26">
        <v>857</v>
      </c>
      <c r="AD20" s="26">
        <v>865</v>
      </c>
      <c r="AE20" s="26">
        <v>866</v>
      </c>
      <c r="AF20" s="26">
        <v>874</v>
      </c>
    </row>
    <row r="21" spans="2:32" ht="12.75">
      <c r="B21" s="26" t="s">
        <v>45</v>
      </c>
      <c r="C21" s="26" t="s">
        <v>52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10</v>
      </c>
      <c r="Y21" s="26">
        <v>26</v>
      </c>
      <c r="Z21" s="26">
        <v>35</v>
      </c>
      <c r="AA21" s="26">
        <v>37</v>
      </c>
      <c r="AB21" s="26">
        <v>27</v>
      </c>
      <c r="AC21" s="26">
        <v>27</v>
      </c>
      <c r="AD21" s="26">
        <v>23</v>
      </c>
      <c r="AE21" s="26">
        <v>14</v>
      </c>
      <c r="AF21" s="26">
        <v>12</v>
      </c>
    </row>
    <row r="22" spans="2:32" ht="12.75">
      <c r="B22" s="26" t="s">
        <v>46</v>
      </c>
      <c r="C22" s="26" t="s">
        <v>52</v>
      </c>
      <c r="D22" s="26" t="s">
        <v>34</v>
      </c>
      <c r="E22" s="26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26" t="s">
        <v>34</v>
      </c>
      <c r="L22" s="26" t="s">
        <v>34</v>
      </c>
      <c r="M22" s="26" t="s">
        <v>34</v>
      </c>
      <c r="N22" s="26" t="s">
        <v>34</v>
      </c>
      <c r="O22" s="26" t="s">
        <v>34</v>
      </c>
      <c r="P22" s="26" t="s">
        <v>34</v>
      </c>
      <c r="Q22" s="26" t="s">
        <v>34</v>
      </c>
      <c r="R22" s="26" t="s">
        <v>34</v>
      </c>
      <c r="S22" s="26" t="s">
        <v>34</v>
      </c>
      <c r="T22" s="26" t="s">
        <v>34</v>
      </c>
      <c r="U22" s="26" t="s">
        <v>34</v>
      </c>
      <c r="V22" s="26" t="s">
        <v>34</v>
      </c>
      <c r="W22" s="26" t="s">
        <v>34</v>
      </c>
      <c r="X22" s="26" t="s">
        <v>34</v>
      </c>
      <c r="Y22" s="26" t="s">
        <v>34</v>
      </c>
      <c r="Z22" s="26" t="s">
        <v>34</v>
      </c>
      <c r="AA22" s="26" t="s">
        <v>34</v>
      </c>
      <c r="AB22" s="26" t="s">
        <v>34</v>
      </c>
      <c r="AC22" s="26" t="s">
        <v>34</v>
      </c>
      <c r="AD22" s="26" t="s">
        <v>34</v>
      </c>
      <c r="AE22" s="26" t="s">
        <v>34</v>
      </c>
      <c r="AF22" s="26" t="s">
        <v>34</v>
      </c>
    </row>
    <row r="23" spans="2:32" ht="12.75">
      <c r="B23" s="26" t="s">
        <v>47</v>
      </c>
      <c r="C23" s="26" t="s">
        <v>52</v>
      </c>
      <c r="D23" s="26" t="s">
        <v>34</v>
      </c>
      <c r="E23" s="26" t="s">
        <v>34</v>
      </c>
      <c r="F23" s="26" t="s">
        <v>34</v>
      </c>
      <c r="G23" s="26" t="s">
        <v>34</v>
      </c>
      <c r="H23" s="26" t="s">
        <v>34</v>
      </c>
      <c r="I23" s="26" t="s">
        <v>34</v>
      </c>
      <c r="J23" s="26" t="s">
        <v>34</v>
      </c>
      <c r="K23" s="26" t="s">
        <v>34</v>
      </c>
      <c r="L23" s="26" t="s">
        <v>34</v>
      </c>
      <c r="M23" s="26" t="s">
        <v>34</v>
      </c>
      <c r="N23" s="26" t="s">
        <v>34</v>
      </c>
      <c r="O23" s="26" t="s">
        <v>34</v>
      </c>
      <c r="P23" s="26" t="s">
        <v>34</v>
      </c>
      <c r="Q23" s="26" t="s">
        <v>34</v>
      </c>
      <c r="R23" s="26" t="s">
        <v>34</v>
      </c>
      <c r="S23" s="26" t="s">
        <v>34</v>
      </c>
      <c r="T23" s="26" t="s">
        <v>34</v>
      </c>
      <c r="U23" s="26" t="s">
        <v>34</v>
      </c>
      <c r="V23" s="26" t="s">
        <v>34</v>
      </c>
      <c r="W23" s="26" t="s">
        <v>34</v>
      </c>
      <c r="X23" s="26">
        <v>0</v>
      </c>
      <c r="Y23" s="26">
        <v>1</v>
      </c>
      <c r="Z23" s="26">
        <v>2</v>
      </c>
      <c r="AA23" s="26">
        <v>2</v>
      </c>
      <c r="AB23" s="26">
        <v>3</v>
      </c>
      <c r="AC23" s="26">
        <v>2</v>
      </c>
      <c r="AD23" s="26">
        <v>1</v>
      </c>
      <c r="AE23" s="26">
        <v>13</v>
      </c>
      <c r="AF23" s="26">
        <v>14</v>
      </c>
    </row>
    <row r="24" spans="2:32" ht="12.75">
      <c r="B24" s="26" t="s">
        <v>48</v>
      </c>
      <c r="C24" s="26" t="s">
        <v>52</v>
      </c>
      <c r="D24" s="26" t="s">
        <v>34</v>
      </c>
      <c r="E24" s="26" t="s">
        <v>34</v>
      </c>
      <c r="F24" s="26" t="s">
        <v>34</v>
      </c>
      <c r="G24" s="26" t="s">
        <v>34</v>
      </c>
      <c r="H24" s="26" t="s">
        <v>34</v>
      </c>
      <c r="I24" s="26" t="s">
        <v>34</v>
      </c>
      <c r="J24" s="26" t="s">
        <v>34</v>
      </c>
      <c r="K24" s="26" t="s">
        <v>34</v>
      </c>
      <c r="L24" s="26" t="s">
        <v>34</v>
      </c>
      <c r="M24" s="26" t="s">
        <v>34</v>
      </c>
      <c r="N24" s="26" t="s">
        <v>34</v>
      </c>
      <c r="O24" s="26" t="s">
        <v>34</v>
      </c>
      <c r="P24" s="26" t="s">
        <v>34</v>
      </c>
      <c r="Q24" s="26" t="s">
        <v>34</v>
      </c>
      <c r="R24" s="26" t="s">
        <v>34</v>
      </c>
      <c r="S24" s="26" t="s">
        <v>34</v>
      </c>
      <c r="T24" s="26" t="s">
        <v>34</v>
      </c>
      <c r="U24" s="26" t="s">
        <v>34</v>
      </c>
      <c r="V24" s="26" t="s">
        <v>34</v>
      </c>
      <c r="W24" s="26" t="s">
        <v>34</v>
      </c>
      <c r="X24" s="26">
        <v>0</v>
      </c>
      <c r="Y24" s="26">
        <v>6</v>
      </c>
      <c r="Z24" s="26">
        <v>16</v>
      </c>
      <c r="AA24" s="26">
        <v>23</v>
      </c>
      <c r="AB24" s="26">
        <v>35</v>
      </c>
      <c r="AC24" s="26">
        <v>33</v>
      </c>
      <c r="AD24" s="26">
        <v>36</v>
      </c>
      <c r="AE24" s="26">
        <v>40</v>
      </c>
      <c r="AF24" s="26">
        <v>44</v>
      </c>
    </row>
    <row r="25" spans="2:32" ht="12.75">
      <c r="B25" s="26" t="s">
        <v>45</v>
      </c>
      <c r="C25" s="26" t="s">
        <v>49</v>
      </c>
      <c r="D25" s="26" t="s">
        <v>34</v>
      </c>
      <c r="E25" s="26" t="s">
        <v>34</v>
      </c>
      <c r="F25" s="26" t="s">
        <v>34</v>
      </c>
      <c r="G25" s="26" t="s">
        <v>34</v>
      </c>
      <c r="H25" s="26" t="s">
        <v>34</v>
      </c>
      <c r="I25" s="26" t="s">
        <v>34</v>
      </c>
      <c r="J25" s="26" t="s">
        <v>34</v>
      </c>
      <c r="K25" s="26" t="s">
        <v>34</v>
      </c>
      <c r="L25" s="26" t="s">
        <v>34</v>
      </c>
      <c r="M25" s="26" t="s">
        <v>34</v>
      </c>
      <c r="N25" s="26" t="s">
        <v>34</v>
      </c>
      <c r="O25" s="26" t="s">
        <v>34</v>
      </c>
      <c r="P25" s="26" t="s">
        <v>34</v>
      </c>
      <c r="Q25" s="26" t="s">
        <v>34</v>
      </c>
      <c r="R25" s="26" t="s">
        <v>34</v>
      </c>
      <c r="S25" s="26" t="s">
        <v>34</v>
      </c>
      <c r="T25" s="26" t="s">
        <v>34</v>
      </c>
      <c r="U25" s="26" t="s">
        <v>34</v>
      </c>
      <c r="V25" s="26" t="s">
        <v>34</v>
      </c>
      <c r="W25" s="26" t="s">
        <v>34</v>
      </c>
      <c r="X25" s="26">
        <v>3</v>
      </c>
      <c r="Y25" s="26">
        <v>12</v>
      </c>
      <c r="Z25" s="26">
        <v>38</v>
      </c>
      <c r="AA25" s="26">
        <v>32</v>
      </c>
      <c r="AB25" s="26">
        <v>36</v>
      </c>
      <c r="AC25" s="26">
        <v>37</v>
      </c>
      <c r="AD25" s="26">
        <v>43</v>
      </c>
      <c r="AE25" s="26">
        <v>35</v>
      </c>
      <c r="AF25" s="26">
        <v>39</v>
      </c>
    </row>
    <row r="26" spans="2:32" ht="12.75">
      <c r="B26" s="26" t="s">
        <v>46</v>
      </c>
      <c r="C26" s="26" t="s">
        <v>49</v>
      </c>
      <c r="D26" s="26" t="s">
        <v>34</v>
      </c>
      <c r="E26" s="26" t="s">
        <v>34</v>
      </c>
      <c r="F26" s="26" t="s">
        <v>34</v>
      </c>
      <c r="G26" s="26" t="s">
        <v>34</v>
      </c>
      <c r="H26" s="26" t="s">
        <v>34</v>
      </c>
      <c r="I26" s="26" t="s">
        <v>34</v>
      </c>
      <c r="J26" s="26" t="s">
        <v>34</v>
      </c>
      <c r="K26" s="26" t="s">
        <v>34</v>
      </c>
      <c r="L26" s="26" t="s">
        <v>34</v>
      </c>
      <c r="M26" s="26" t="s">
        <v>34</v>
      </c>
      <c r="N26" s="26" t="s">
        <v>34</v>
      </c>
      <c r="O26" s="26" t="s">
        <v>34</v>
      </c>
      <c r="P26" s="26" t="s">
        <v>34</v>
      </c>
      <c r="Q26" s="26" t="s">
        <v>34</v>
      </c>
      <c r="R26" s="26" t="s">
        <v>34</v>
      </c>
      <c r="S26" s="26" t="s">
        <v>34</v>
      </c>
      <c r="T26" s="26" t="s">
        <v>34</v>
      </c>
      <c r="U26" s="26" t="s">
        <v>34</v>
      </c>
      <c r="V26" s="26" t="s">
        <v>34</v>
      </c>
      <c r="W26" s="26" t="s">
        <v>34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</row>
    <row r="27" spans="2:32" ht="12.75">
      <c r="B27" s="26" t="s">
        <v>47</v>
      </c>
      <c r="C27" s="26" t="s">
        <v>49</v>
      </c>
      <c r="D27" s="26" t="s">
        <v>34</v>
      </c>
      <c r="E27" s="26" t="s">
        <v>34</v>
      </c>
      <c r="F27" s="26" t="s">
        <v>34</v>
      </c>
      <c r="G27" s="26" t="s">
        <v>34</v>
      </c>
      <c r="H27" s="26" t="s">
        <v>34</v>
      </c>
      <c r="I27" s="26" t="s">
        <v>34</v>
      </c>
      <c r="J27" s="26" t="s">
        <v>34</v>
      </c>
      <c r="K27" s="26" t="s">
        <v>34</v>
      </c>
      <c r="L27" s="26" t="s">
        <v>34</v>
      </c>
      <c r="M27" s="26" t="s">
        <v>34</v>
      </c>
      <c r="N27" s="26" t="s">
        <v>34</v>
      </c>
      <c r="O27" s="26" t="s">
        <v>34</v>
      </c>
      <c r="P27" s="26" t="s">
        <v>34</v>
      </c>
      <c r="Q27" s="26" t="s">
        <v>34</v>
      </c>
      <c r="R27" s="26" t="s">
        <v>34</v>
      </c>
      <c r="S27" s="26" t="s">
        <v>34</v>
      </c>
      <c r="T27" s="26" t="s">
        <v>34</v>
      </c>
      <c r="U27" s="26" t="s">
        <v>34</v>
      </c>
      <c r="V27" s="26" t="s">
        <v>34</v>
      </c>
      <c r="W27" s="26" t="s">
        <v>34</v>
      </c>
      <c r="X27" s="26">
        <v>0</v>
      </c>
      <c r="Y27" s="26">
        <v>5</v>
      </c>
      <c r="Z27" s="26">
        <v>9</v>
      </c>
      <c r="AA27" s="26">
        <v>6</v>
      </c>
      <c r="AB27" s="26">
        <v>6</v>
      </c>
      <c r="AC27" s="26">
        <v>23</v>
      </c>
      <c r="AD27" s="26">
        <v>13</v>
      </c>
      <c r="AE27" s="26">
        <v>8</v>
      </c>
      <c r="AF27" s="26">
        <v>9</v>
      </c>
    </row>
    <row r="28" spans="2:32" ht="12.75">
      <c r="B28" s="26" t="s">
        <v>48</v>
      </c>
      <c r="C28" s="26" t="s">
        <v>49</v>
      </c>
      <c r="D28" s="26" t="s">
        <v>34</v>
      </c>
      <c r="E28" s="26" t="s">
        <v>34</v>
      </c>
      <c r="F28" s="26" t="s">
        <v>34</v>
      </c>
      <c r="G28" s="26" t="s">
        <v>34</v>
      </c>
      <c r="H28" s="26" t="s">
        <v>34</v>
      </c>
      <c r="I28" s="26" t="s">
        <v>34</v>
      </c>
      <c r="J28" s="26" t="s">
        <v>34</v>
      </c>
      <c r="K28" s="26" t="s">
        <v>34</v>
      </c>
      <c r="L28" s="26" t="s">
        <v>34</v>
      </c>
      <c r="M28" s="26" t="s">
        <v>34</v>
      </c>
      <c r="N28" s="26" t="s">
        <v>34</v>
      </c>
      <c r="O28" s="26" t="s">
        <v>34</v>
      </c>
      <c r="P28" s="26" t="s">
        <v>34</v>
      </c>
      <c r="Q28" s="26" t="s">
        <v>34</v>
      </c>
      <c r="R28" s="26" t="s">
        <v>34</v>
      </c>
      <c r="S28" s="26" t="s">
        <v>34</v>
      </c>
      <c r="T28" s="26" t="s">
        <v>34</v>
      </c>
      <c r="U28" s="26" t="s">
        <v>34</v>
      </c>
      <c r="V28" s="26" t="s">
        <v>34</v>
      </c>
      <c r="W28" s="26" t="s">
        <v>34</v>
      </c>
      <c r="X28" s="26">
        <v>0</v>
      </c>
      <c r="Y28" s="26">
        <v>1</v>
      </c>
      <c r="Z28" s="26">
        <v>0</v>
      </c>
      <c r="AA28" s="26">
        <v>1</v>
      </c>
      <c r="AB28" s="26">
        <v>2</v>
      </c>
      <c r="AC28" s="26">
        <v>2</v>
      </c>
      <c r="AD28" s="26">
        <v>2</v>
      </c>
      <c r="AE28" s="26">
        <v>3</v>
      </c>
      <c r="AF28" s="26">
        <v>3</v>
      </c>
    </row>
    <row r="29" spans="4:31" ht="12.75">
      <c r="D29" s="26" t="s">
        <v>34</v>
      </c>
      <c r="E29" s="26" t="s">
        <v>34</v>
      </c>
      <c r="F29" s="26" t="s">
        <v>34</v>
      </c>
      <c r="G29" s="26" t="s">
        <v>34</v>
      </c>
      <c r="H29" s="26" t="s">
        <v>34</v>
      </c>
      <c r="I29" s="26" t="s">
        <v>34</v>
      </c>
      <c r="J29" s="26" t="s">
        <v>34</v>
      </c>
      <c r="K29" s="26" t="s">
        <v>34</v>
      </c>
      <c r="L29" s="26" t="s">
        <v>34</v>
      </c>
      <c r="M29" s="26" t="s">
        <v>34</v>
      </c>
      <c r="N29" s="26" t="s">
        <v>34</v>
      </c>
      <c r="O29" s="26" t="s">
        <v>34</v>
      </c>
      <c r="P29" s="26" t="s">
        <v>34</v>
      </c>
      <c r="Q29" s="26" t="s">
        <v>34</v>
      </c>
      <c r="R29" s="26" t="s">
        <v>34</v>
      </c>
      <c r="S29" s="26" t="s">
        <v>34</v>
      </c>
      <c r="T29" s="26" t="s">
        <v>34</v>
      </c>
      <c r="U29" s="26" t="s">
        <v>34</v>
      </c>
      <c r="V29" s="26" t="s">
        <v>34</v>
      </c>
      <c r="W29" s="26" t="s">
        <v>34</v>
      </c>
      <c r="X29" s="26" t="s">
        <v>34</v>
      </c>
      <c r="Y29" s="26" t="s">
        <v>34</v>
      </c>
      <c r="Z29" s="26" t="s">
        <v>34</v>
      </c>
      <c r="AA29" s="26" t="s">
        <v>34</v>
      </c>
      <c r="AB29" s="26" t="s">
        <v>34</v>
      </c>
      <c r="AC29" s="26" t="s">
        <v>34</v>
      </c>
      <c r="AD29" s="26" t="s">
        <v>34</v>
      </c>
      <c r="AE29" s="26" t="s">
        <v>34</v>
      </c>
    </row>
    <row r="30" spans="4:31" ht="12.75">
      <c r="D30" s="26" t="s">
        <v>34</v>
      </c>
      <c r="E30" s="26" t="s">
        <v>34</v>
      </c>
      <c r="F30" s="26" t="s">
        <v>34</v>
      </c>
      <c r="G30" s="26" t="s">
        <v>34</v>
      </c>
      <c r="H30" s="26" t="s">
        <v>34</v>
      </c>
      <c r="I30" s="26" t="s">
        <v>34</v>
      </c>
      <c r="J30" s="26" t="s">
        <v>34</v>
      </c>
      <c r="K30" s="26" t="s">
        <v>34</v>
      </c>
      <c r="L30" s="26" t="s">
        <v>34</v>
      </c>
      <c r="M30" s="26" t="s">
        <v>34</v>
      </c>
      <c r="N30" s="26" t="s">
        <v>34</v>
      </c>
      <c r="O30" s="26" t="s">
        <v>34</v>
      </c>
      <c r="P30" s="26" t="s">
        <v>34</v>
      </c>
      <c r="Q30" s="26" t="s">
        <v>34</v>
      </c>
      <c r="R30" s="26" t="s">
        <v>34</v>
      </c>
      <c r="S30" s="26" t="s">
        <v>34</v>
      </c>
      <c r="T30" s="26" t="s">
        <v>34</v>
      </c>
      <c r="U30" s="26" t="s">
        <v>34</v>
      </c>
      <c r="V30" s="26" t="s">
        <v>34</v>
      </c>
      <c r="W30" s="26" t="s">
        <v>34</v>
      </c>
      <c r="X30" s="26" t="s">
        <v>34</v>
      </c>
      <c r="Y30" s="26" t="s">
        <v>34</v>
      </c>
      <c r="Z30" s="26" t="s">
        <v>34</v>
      </c>
      <c r="AA30" s="26" t="s">
        <v>34</v>
      </c>
      <c r="AB30" s="26" t="s">
        <v>34</v>
      </c>
      <c r="AC30" s="26" t="s">
        <v>34</v>
      </c>
      <c r="AD30" s="26" t="s">
        <v>34</v>
      </c>
      <c r="AE30" s="26" t="s">
        <v>34</v>
      </c>
    </row>
    <row r="31" spans="4:31" ht="12.75">
      <c r="D31" s="26" t="s">
        <v>34</v>
      </c>
      <c r="E31" s="26" t="s">
        <v>34</v>
      </c>
      <c r="F31" s="26" t="s">
        <v>34</v>
      </c>
      <c r="G31" s="26" t="s">
        <v>34</v>
      </c>
      <c r="H31" s="26" t="s">
        <v>34</v>
      </c>
      <c r="I31" s="26" t="s">
        <v>34</v>
      </c>
      <c r="J31" s="26" t="s">
        <v>34</v>
      </c>
      <c r="K31" s="26" t="s">
        <v>34</v>
      </c>
      <c r="L31" s="26" t="s">
        <v>34</v>
      </c>
      <c r="M31" s="26" t="s">
        <v>34</v>
      </c>
      <c r="N31" s="26" t="s">
        <v>34</v>
      </c>
      <c r="O31" s="26" t="s">
        <v>34</v>
      </c>
      <c r="P31" s="26" t="s">
        <v>34</v>
      </c>
      <c r="Q31" s="26" t="s">
        <v>34</v>
      </c>
      <c r="R31" s="26" t="s">
        <v>34</v>
      </c>
      <c r="S31" s="26" t="s">
        <v>34</v>
      </c>
      <c r="T31" s="26" t="s">
        <v>34</v>
      </c>
      <c r="U31" s="26" t="s">
        <v>34</v>
      </c>
      <c r="V31" s="26" t="s">
        <v>34</v>
      </c>
      <c r="W31" s="26" t="s">
        <v>34</v>
      </c>
      <c r="X31" s="26" t="s">
        <v>34</v>
      </c>
      <c r="Y31" s="26" t="s">
        <v>34</v>
      </c>
      <c r="Z31" s="26" t="s">
        <v>34</v>
      </c>
      <c r="AA31" s="26" t="s">
        <v>34</v>
      </c>
      <c r="AB31" s="26" t="s">
        <v>34</v>
      </c>
      <c r="AC31" s="26" t="s">
        <v>34</v>
      </c>
      <c r="AD31" s="26" t="s">
        <v>34</v>
      </c>
      <c r="AE31" s="26" t="s">
        <v>34</v>
      </c>
    </row>
    <row r="32" spans="4:31" ht="12.75">
      <c r="D32" s="26" t="s">
        <v>34</v>
      </c>
      <c r="E32" s="26" t="s">
        <v>34</v>
      </c>
      <c r="F32" s="26" t="s">
        <v>34</v>
      </c>
      <c r="G32" s="26" t="s">
        <v>34</v>
      </c>
      <c r="H32" s="26" t="s">
        <v>34</v>
      </c>
      <c r="I32" s="26" t="s">
        <v>34</v>
      </c>
      <c r="J32" s="26" t="s">
        <v>34</v>
      </c>
      <c r="K32" s="26" t="s">
        <v>34</v>
      </c>
      <c r="L32" s="26" t="s">
        <v>34</v>
      </c>
      <c r="M32" s="26" t="s">
        <v>34</v>
      </c>
      <c r="N32" s="26" t="s">
        <v>34</v>
      </c>
      <c r="O32" s="26" t="s">
        <v>34</v>
      </c>
      <c r="P32" s="26" t="s">
        <v>34</v>
      </c>
      <c r="Q32" s="26" t="s">
        <v>34</v>
      </c>
      <c r="R32" s="26" t="s">
        <v>34</v>
      </c>
      <c r="S32" s="26" t="s">
        <v>34</v>
      </c>
      <c r="T32" s="26" t="s">
        <v>34</v>
      </c>
      <c r="U32" s="26" t="s">
        <v>34</v>
      </c>
      <c r="V32" s="26" t="s">
        <v>34</v>
      </c>
      <c r="W32" s="26" t="s">
        <v>34</v>
      </c>
      <c r="X32" s="26" t="s">
        <v>34</v>
      </c>
      <c r="Y32" s="26" t="s">
        <v>34</v>
      </c>
      <c r="Z32" s="26" t="s">
        <v>34</v>
      </c>
      <c r="AA32" s="26" t="s">
        <v>34</v>
      </c>
      <c r="AB32" s="26" t="s">
        <v>34</v>
      </c>
      <c r="AC32" s="26" t="s">
        <v>34</v>
      </c>
      <c r="AD32" s="26" t="s">
        <v>34</v>
      </c>
      <c r="AE32" s="26" t="s">
        <v>34</v>
      </c>
    </row>
    <row r="33" spans="4:31" ht="12.75">
      <c r="D33" s="26" t="s">
        <v>34</v>
      </c>
      <c r="E33" s="26" t="s">
        <v>34</v>
      </c>
      <c r="F33" s="26" t="s">
        <v>34</v>
      </c>
      <c r="G33" s="26" t="s">
        <v>34</v>
      </c>
      <c r="H33" s="26" t="s">
        <v>34</v>
      </c>
      <c r="I33" s="26" t="s">
        <v>34</v>
      </c>
      <c r="J33" s="26" t="s">
        <v>34</v>
      </c>
      <c r="K33" s="26" t="s">
        <v>34</v>
      </c>
      <c r="L33" s="26" t="s">
        <v>34</v>
      </c>
      <c r="M33" s="26" t="s">
        <v>34</v>
      </c>
      <c r="N33" s="26" t="s">
        <v>34</v>
      </c>
      <c r="O33" s="26" t="s">
        <v>34</v>
      </c>
      <c r="P33" s="26" t="s">
        <v>34</v>
      </c>
      <c r="Q33" s="26" t="s">
        <v>34</v>
      </c>
      <c r="R33" s="26" t="s">
        <v>34</v>
      </c>
      <c r="S33" s="26" t="s">
        <v>34</v>
      </c>
      <c r="T33" s="26" t="s">
        <v>34</v>
      </c>
      <c r="U33" s="26" t="s">
        <v>34</v>
      </c>
      <c r="V33" s="26" t="s">
        <v>34</v>
      </c>
      <c r="W33" s="26" t="s">
        <v>34</v>
      </c>
      <c r="X33" s="26" t="s">
        <v>34</v>
      </c>
      <c r="Y33" s="26" t="s">
        <v>34</v>
      </c>
      <c r="Z33" s="26" t="s">
        <v>34</v>
      </c>
      <c r="AA33" s="26" t="s">
        <v>34</v>
      </c>
      <c r="AB33" s="26" t="s">
        <v>34</v>
      </c>
      <c r="AC33" s="26" t="s">
        <v>34</v>
      </c>
      <c r="AD33" s="26" t="s">
        <v>34</v>
      </c>
      <c r="AE33" s="26" t="s">
        <v>34</v>
      </c>
    </row>
    <row r="34" spans="4:31" ht="12.75">
      <c r="D34" s="26" t="s">
        <v>34</v>
      </c>
      <c r="E34" s="26" t="s">
        <v>34</v>
      </c>
      <c r="F34" s="26" t="s">
        <v>34</v>
      </c>
      <c r="G34" s="26" t="s">
        <v>34</v>
      </c>
      <c r="H34" s="26" t="s">
        <v>34</v>
      </c>
      <c r="I34" s="26" t="s">
        <v>34</v>
      </c>
      <c r="J34" s="26" t="s">
        <v>34</v>
      </c>
      <c r="K34" s="26" t="s">
        <v>34</v>
      </c>
      <c r="L34" s="26" t="s">
        <v>34</v>
      </c>
      <c r="M34" s="26" t="s">
        <v>34</v>
      </c>
      <c r="N34" s="26" t="s">
        <v>34</v>
      </c>
      <c r="O34" s="26" t="s">
        <v>34</v>
      </c>
      <c r="P34" s="26" t="s">
        <v>34</v>
      </c>
      <c r="Q34" s="26" t="s">
        <v>34</v>
      </c>
      <c r="R34" s="26" t="s">
        <v>34</v>
      </c>
      <c r="S34" s="26" t="s">
        <v>34</v>
      </c>
      <c r="T34" s="26" t="s">
        <v>34</v>
      </c>
      <c r="U34" s="26" t="s">
        <v>34</v>
      </c>
      <c r="V34" s="26" t="s">
        <v>34</v>
      </c>
      <c r="W34" s="26" t="s">
        <v>34</v>
      </c>
      <c r="X34" s="26" t="s">
        <v>34</v>
      </c>
      <c r="Y34" s="26" t="s">
        <v>34</v>
      </c>
      <c r="Z34" s="26" t="s">
        <v>34</v>
      </c>
      <c r="AA34" s="26" t="s">
        <v>34</v>
      </c>
      <c r="AB34" s="26" t="s">
        <v>34</v>
      </c>
      <c r="AC34" s="26" t="s">
        <v>34</v>
      </c>
      <c r="AD34" s="26" t="s">
        <v>34</v>
      </c>
      <c r="AE34" s="26" t="s">
        <v>34</v>
      </c>
    </row>
    <row r="35" spans="4:31" ht="12.75"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  <c r="I35" s="26" t="s">
        <v>34</v>
      </c>
      <c r="J35" s="26" t="s">
        <v>34</v>
      </c>
      <c r="K35" s="26" t="s">
        <v>34</v>
      </c>
      <c r="L35" s="26" t="s">
        <v>34</v>
      </c>
      <c r="M35" s="26" t="s">
        <v>34</v>
      </c>
      <c r="N35" s="26" t="s">
        <v>34</v>
      </c>
      <c r="O35" s="26" t="s">
        <v>34</v>
      </c>
      <c r="P35" s="26" t="s">
        <v>34</v>
      </c>
      <c r="Q35" s="26" t="s">
        <v>34</v>
      </c>
      <c r="R35" s="26" t="s">
        <v>34</v>
      </c>
      <c r="S35" s="26" t="s">
        <v>34</v>
      </c>
      <c r="T35" s="26" t="s">
        <v>34</v>
      </c>
      <c r="U35" s="26" t="s">
        <v>34</v>
      </c>
      <c r="V35" s="26" t="s">
        <v>34</v>
      </c>
      <c r="W35" s="26" t="s">
        <v>34</v>
      </c>
      <c r="X35" s="26" t="s">
        <v>34</v>
      </c>
      <c r="Y35" s="26" t="s">
        <v>34</v>
      </c>
      <c r="Z35" s="26" t="s">
        <v>34</v>
      </c>
      <c r="AA35" s="26" t="s">
        <v>34</v>
      </c>
      <c r="AB35" s="26" t="s">
        <v>34</v>
      </c>
      <c r="AC35" s="26" t="s">
        <v>34</v>
      </c>
      <c r="AD35" s="26" t="s">
        <v>34</v>
      </c>
      <c r="AE35" s="26" t="s">
        <v>34</v>
      </c>
    </row>
    <row r="36" spans="4:31" ht="12.75">
      <c r="D36" s="26" t="s">
        <v>34</v>
      </c>
      <c r="E36" s="26" t="s">
        <v>34</v>
      </c>
      <c r="F36" s="26" t="s">
        <v>34</v>
      </c>
      <c r="G36" s="26" t="s">
        <v>34</v>
      </c>
      <c r="H36" s="26" t="s">
        <v>34</v>
      </c>
      <c r="I36" s="26" t="s">
        <v>34</v>
      </c>
      <c r="J36" s="26" t="s">
        <v>34</v>
      </c>
      <c r="K36" s="26" t="s">
        <v>34</v>
      </c>
      <c r="L36" s="26" t="s">
        <v>34</v>
      </c>
      <c r="M36" s="26" t="s">
        <v>34</v>
      </c>
      <c r="N36" s="26" t="s">
        <v>34</v>
      </c>
      <c r="O36" s="26" t="s">
        <v>34</v>
      </c>
      <c r="P36" s="26" t="s">
        <v>34</v>
      </c>
      <c r="Q36" s="26" t="s">
        <v>34</v>
      </c>
      <c r="R36" s="26" t="s">
        <v>34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6"/>
  <sheetViews>
    <sheetView tabSelected="1" zoomScale="75" zoomScaleNormal="75" workbookViewId="0" topLeftCell="A1">
      <pane xSplit="2" ySplit="8" topLeftCell="T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1" sqref="X1"/>
    </sheetView>
  </sheetViews>
  <sheetFormatPr defaultColWidth="9.140625" defaultRowHeight="12.75"/>
  <cols>
    <col min="1" max="1" width="11.8515625" style="2" customWidth="1"/>
    <col min="2" max="2" width="50.7109375" style="2" customWidth="1"/>
    <col min="3" max="21" width="8.7109375" style="2" customWidth="1"/>
    <col min="22" max="22" width="8.7109375" style="3" customWidth="1"/>
    <col min="23" max="31" width="8.7109375" style="2" customWidth="1"/>
    <col min="32" max="16384" width="10.28125" style="2" customWidth="1"/>
  </cols>
  <sheetData>
    <row r="1" spans="1:7" ht="14.25">
      <c r="A1" s="58"/>
      <c r="G1" t="s">
        <v>64</v>
      </c>
    </row>
    <row r="2" ht="15">
      <c r="A2" s="59"/>
    </row>
    <row r="3" ht="15">
      <c r="A3" s="59"/>
    </row>
    <row r="4" ht="15.75">
      <c r="A4" s="60" t="s">
        <v>65</v>
      </c>
    </row>
    <row r="5" ht="12.75">
      <c r="B5" s="61">
        <v>38176</v>
      </c>
    </row>
    <row r="6" ht="12.75">
      <c r="B6" s="27"/>
    </row>
    <row r="7" spans="2:27" ht="18.75">
      <c r="B7" s="14" t="s">
        <v>59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AA7" s="14"/>
    </row>
    <row r="8" spans="2:31" ht="12.75">
      <c r="B8" s="1" t="s">
        <v>42</v>
      </c>
      <c r="C8" s="48">
        <v>1975</v>
      </c>
      <c r="D8" s="48">
        <v>1976</v>
      </c>
      <c r="E8" s="48">
        <v>1977</v>
      </c>
      <c r="F8" s="48">
        <v>1978</v>
      </c>
      <c r="G8" s="48">
        <v>1979</v>
      </c>
      <c r="H8" s="48">
        <v>1980</v>
      </c>
      <c r="I8" s="48">
        <v>1981</v>
      </c>
      <c r="J8" s="48">
        <v>1982</v>
      </c>
      <c r="K8" s="48">
        <v>1983</v>
      </c>
      <c r="L8" s="48">
        <v>1984</v>
      </c>
      <c r="M8" s="48">
        <v>1985</v>
      </c>
      <c r="N8" s="48">
        <v>1986</v>
      </c>
      <c r="O8" s="48">
        <v>1987</v>
      </c>
      <c r="P8" s="48">
        <v>1988</v>
      </c>
      <c r="Q8" s="48">
        <v>1989</v>
      </c>
      <c r="R8" s="48">
        <v>1990</v>
      </c>
      <c r="S8" s="48">
        <v>1991</v>
      </c>
      <c r="T8" s="48">
        <v>1992</v>
      </c>
      <c r="U8" s="48">
        <v>1993</v>
      </c>
      <c r="V8" s="48">
        <v>1994</v>
      </c>
      <c r="W8" s="16">
        <v>1995</v>
      </c>
      <c r="X8" s="17">
        <v>1996</v>
      </c>
      <c r="Y8" s="17">
        <v>1997</v>
      </c>
      <c r="Z8" s="18" t="s">
        <v>41</v>
      </c>
      <c r="AA8" s="18" t="s">
        <v>43</v>
      </c>
      <c r="AB8" s="30">
        <v>2000</v>
      </c>
      <c r="AC8" s="30">
        <v>2001</v>
      </c>
      <c r="AD8" s="30" t="s">
        <v>63</v>
      </c>
      <c r="AE8" s="30" t="s">
        <v>60</v>
      </c>
    </row>
    <row r="9" spans="1:28" ht="12.75">
      <c r="A9" s="1"/>
      <c r="B9" s="1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3"/>
      <c r="X9" s="3"/>
      <c r="Y9" s="3"/>
      <c r="Z9" s="3"/>
      <c r="AA9" s="1"/>
      <c r="AB9" s="1"/>
    </row>
    <row r="10" spans="1:254" ht="15.75">
      <c r="A10" s="15"/>
      <c r="B10" s="22" t="s">
        <v>53</v>
      </c>
      <c r="C10" s="44">
        <f aca="true" t="shared" si="0" ref="C10:AD10">C12+C14+C15+C16+C17+C19+C24</f>
        <v>2829</v>
      </c>
      <c r="D10" s="44">
        <f t="shared" si="0"/>
        <v>3342</v>
      </c>
      <c r="E10" s="44">
        <f t="shared" si="0"/>
        <v>3919</v>
      </c>
      <c r="F10" s="44">
        <f t="shared" si="0"/>
        <v>4320</v>
      </c>
      <c r="G10" s="44">
        <f t="shared" si="0"/>
        <v>4839</v>
      </c>
      <c r="H10" s="44">
        <f t="shared" si="0"/>
        <v>5261.926839933869</v>
      </c>
      <c r="I10" s="44">
        <f t="shared" si="0"/>
        <v>6136.921604243718</v>
      </c>
      <c r="J10" s="44">
        <f t="shared" si="0"/>
        <v>7302.72214177233</v>
      </c>
      <c r="K10" s="44">
        <f t="shared" si="0"/>
        <v>8431.50173654034</v>
      </c>
      <c r="L10" s="44">
        <f t="shared" si="0"/>
        <v>9440.246164894806</v>
      </c>
      <c r="M10" s="44">
        <f t="shared" si="0"/>
        <v>10690.427372248656</v>
      </c>
      <c r="N10" s="44">
        <f t="shared" si="0"/>
        <v>11805.612471471122</v>
      </c>
      <c r="O10" s="44">
        <f t="shared" si="0"/>
        <v>12874.588980663433</v>
      </c>
      <c r="P10" s="44">
        <f t="shared" si="0"/>
        <v>14137.660657312055</v>
      </c>
      <c r="Q10" s="44">
        <f t="shared" si="0"/>
        <v>15283.96965048867</v>
      </c>
      <c r="R10" s="44">
        <f t="shared" si="0"/>
        <v>17545</v>
      </c>
      <c r="S10" s="44">
        <f t="shared" si="0"/>
        <v>20719</v>
      </c>
      <c r="T10" s="44">
        <f t="shared" si="0"/>
        <v>23498</v>
      </c>
      <c r="U10" s="44">
        <f t="shared" si="0"/>
        <v>25078</v>
      </c>
      <c r="V10" s="44">
        <f t="shared" si="0"/>
        <v>26202</v>
      </c>
      <c r="W10" s="44">
        <f>W12+W14+W15+W16+W17+W19+W24</f>
        <v>26814</v>
      </c>
      <c r="X10" s="44">
        <f t="shared" si="0"/>
        <v>26991</v>
      </c>
      <c r="Y10" s="44">
        <f t="shared" si="0"/>
        <v>26924</v>
      </c>
      <c r="Z10" s="44">
        <f t="shared" si="0"/>
        <v>27455</v>
      </c>
      <c r="AA10" s="44">
        <f t="shared" si="0"/>
        <v>28086</v>
      </c>
      <c r="AB10" s="44">
        <f t="shared" si="0"/>
        <v>28644</v>
      </c>
      <c r="AC10" s="44">
        <f t="shared" si="0"/>
        <v>29676</v>
      </c>
      <c r="AD10" s="44">
        <f t="shared" si="0"/>
        <v>31345</v>
      </c>
      <c r="AE10" s="44">
        <f>AE12+AE14+AE15+AE16+AE17+AE19+AE24</f>
        <v>32592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8" ht="12.75">
      <c r="A11" s="1"/>
      <c r="B11" s="7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49"/>
      <c r="W11" s="3"/>
      <c r="X11" s="3"/>
      <c r="Y11" s="3"/>
      <c r="Z11" s="3"/>
      <c r="AA11" s="7"/>
      <c r="AB11" s="1"/>
    </row>
    <row r="12" spans="1:31" ht="12.75">
      <c r="A12" s="19" t="s">
        <v>0</v>
      </c>
      <c r="B12" s="19" t="s">
        <v>1</v>
      </c>
      <c r="C12" s="44">
        <f>'skt-linkit'!D7</f>
        <v>599</v>
      </c>
      <c r="D12" s="44">
        <f>'skt-linkit'!E7</f>
        <v>664</v>
      </c>
      <c r="E12" s="44">
        <f>'skt-linkit'!F7</f>
        <v>732</v>
      </c>
      <c r="F12" s="44">
        <f>'skt-linkit'!G7</f>
        <v>763</v>
      </c>
      <c r="G12" s="44">
        <f>'skt-linkit'!H7</f>
        <v>950</v>
      </c>
      <c r="H12" s="44">
        <f>'skt-linkit'!I7</f>
        <v>1035</v>
      </c>
      <c r="I12" s="44">
        <f>'skt-linkit'!J7</f>
        <v>1183</v>
      </c>
      <c r="J12" s="44">
        <f>'skt-linkit'!K7</f>
        <v>1262</v>
      </c>
      <c r="K12" s="44">
        <f>'skt-linkit'!L7</f>
        <v>1462</v>
      </c>
      <c r="L12" s="44">
        <f>'skt-linkit'!M7</f>
        <v>1624</v>
      </c>
      <c r="M12" s="44">
        <f>'skt-linkit'!N7</f>
        <v>1729</v>
      </c>
      <c r="N12" s="44">
        <f>'skt-linkit'!O7</f>
        <v>1865</v>
      </c>
      <c r="O12" s="44">
        <f>'skt-linkit'!P7</f>
        <v>1939</v>
      </c>
      <c r="P12" s="44">
        <f>'skt-linkit'!Q7</f>
        <v>2135</v>
      </c>
      <c r="Q12" s="44">
        <f>'skt-linkit'!R7</f>
        <v>2251</v>
      </c>
      <c r="R12" s="44">
        <f>'skt-linkit'!S7</f>
        <v>2489</v>
      </c>
      <c r="S12" s="44">
        <f>'skt-linkit'!T7</f>
        <v>2795</v>
      </c>
      <c r="T12" s="44">
        <f>'skt-linkit'!U7</f>
        <v>2832</v>
      </c>
      <c r="U12" s="44">
        <f>'skt-linkit'!V7</f>
        <v>2714</v>
      </c>
      <c r="V12" s="44">
        <f>'skt-linkit'!W7</f>
        <v>2713</v>
      </c>
      <c r="W12" s="31">
        <f>'skt-linkit'!X7+'skt-linkit'!X20</f>
        <v>3133</v>
      </c>
      <c r="X12" s="31">
        <f>'skt-linkit'!Y7+'skt-linkit'!Y20</f>
        <v>2608</v>
      </c>
      <c r="Y12" s="31">
        <f>'skt-linkit'!Z7+'skt-linkit'!Z20</f>
        <v>2585</v>
      </c>
      <c r="Z12" s="31">
        <f>'skt-linkit'!AA7+'skt-linkit'!AA20</f>
        <v>2582</v>
      </c>
      <c r="AA12" s="31">
        <f>'skt-linkit'!AB7+'skt-linkit'!AB20</f>
        <v>2594</v>
      </c>
      <c r="AB12" s="31">
        <f>'skt-linkit'!AC7+'skt-linkit'!AC20</f>
        <v>2818</v>
      </c>
      <c r="AC12" s="31">
        <f>'skt-linkit'!AD7+'skt-linkit'!AD20</f>
        <v>2818</v>
      </c>
      <c r="AD12" s="31">
        <f>'skt-linkit'!AE7+'skt-linkit'!AE20</f>
        <v>2816</v>
      </c>
      <c r="AE12" s="31">
        <f>'skt-linkit'!AF7+'skt-linkit'!AF20</f>
        <v>2803</v>
      </c>
    </row>
    <row r="13" spans="1:28" ht="12.75">
      <c r="A13" s="1"/>
      <c r="B13" s="2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20"/>
      <c r="X13" s="20"/>
      <c r="Y13" s="20"/>
      <c r="Z13" s="20"/>
      <c r="AA13" s="20"/>
      <c r="AB13" s="1"/>
    </row>
    <row r="14" spans="1:31" ht="12.75">
      <c r="A14" s="19" t="s">
        <v>2</v>
      </c>
      <c r="B14" s="19" t="s">
        <v>3</v>
      </c>
      <c r="C14" s="44">
        <f aca="true" t="shared" si="1" ref="C14:AD14">C53-C55</f>
        <v>1183</v>
      </c>
      <c r="D14" s="44">
        <f t="shared" si="1"/>
        <v>1471</v>
      </c>
      <c r="E14" s="44">
        <f t="shared" si="1"/>
        <v>1785</v>
      </c>
      <c r="F14" s="44">
        <f t="shared" si="1"/>
        <v>2002</v>
      </c>
      <c r="G14" s="44">
        <f t="shared" si="1"/>
        <v>2185</v>
      </c>
      <c r="H14" s="44">
        <f>H53-H55</f>
        <v>2325.9268399338685</v>
      </c>
      <c r="I14" s="44">
        <f t="shared" si="1"/>
        <v>2675.921604243718</v>
      </c>
      <c r="J14" s="44">
        <f t="shared" si="1"/>
        <v>3370.722141772331</v>
      </c>
      <c r="K14" s="44">
        <f t="shared" si="1"/>
        <v>4053.5017365403405</v>
      </c>
      <c r="L14" s="44">
        <f t="shared" si="1"/>
        <v>4615.2461648948065</v>
      </c>
      <c r="M14" s="44">
        <f t="shared" si="1"/>
        <v>5345.427372248656</v>
      </c>
      <c r="N14" s="44">
        <f t="shared" si="1"/>
        <v>5910.612471471123</v>
      </c>
      <c r="O14" s="44">
        <f t="shared" si="1"/>
        <v>6443.588980663434</v>
      </c>
      <c r="P14" s="44">
        <f t="shared" si="1"/>
        <v>7503.660657312054</v>
      </c>
      <c r="Q14" s="44">
        <f t="shared" si="1"/>
        <v>8230.96965048867</v>
      </c>
      <c r="R14" s="44">
        <f t="shared" si="1"/>
        <v>9546</v>
      </c>
      <c r="S14" s="44">
        <f t="shared" si="1"/>
        <v>12102</v>
      </c>
      <c r="T14" s="44">
        <f t="shared" si="1"/>
        <v>13949</v>
      </c>
      <c r="U14" s="44">
        <f t="shared" si="1"/>
        <v>14118</v>
      </c>
      <c r="V14" s="44">
        <f t="shared" si="1"/>
        <v>14143</v>
      </c>
      <c r="W14" s="31">
        <f t="shared" si="1"/>
        <v>14194</v>
      </c>
      <c r="X14" s="31">
        <f t="shared" si="1"/>
        <v>14519</v>
      </c>
      <c r="Y14" s="31">
        <f t="shared" si="1"/>
        <v>14628</v>
      </c>
      <c r="Z14" s="35">
        <f t="shared" si="1"/>
        <v>15264</v>
      </c>
      <c r="AA14" s="35">
        <f t="shared" si="1"/>
        <v>15616</v>
      </c>
      <c r="AB14" s="35">
        <f t="shared" si="1"/>
        <v>15720</v>
      </c>
      <c r="AC14" s="35">
        <f t="shared" si="1"/>
        <v>16431</v>
      </c>
      <c r="AD14" s="35">
        <f t="shared" si="1"/>
        <v>17633</v>
      </c>
      <c r="AE14" s="35">
        <f>AE53-AE55</f>
        <v>18548</v>
      </c>
    </row>
    <row r="15" spans="1:31" ht="12.75">
      <c r="A15" s="19" t="s">
        <v>4</v>
      </c>
      <c r="B15" s="19" t="s">
        <v>5</v>
      </c>
      <c r="C15" s="44">
        <f>'skt-linkit'!D8</f>
        <v>266</v>
      </c>
      <c r="D15" s="44">
        <f>'skt-linkit'!E8</f>
        <v>336</v>
      </c>
      <c r="E15" s="44">
        <f>'skt-linkit'!F8</f>
        <v>404</v>
      </c>
      <c r="F15" s="44">
        <f>'skt-linkit'!G8</f>
        <v>460</v>
      </c>
      <c r="G15" s="44">
        <f>'skt-linkit'!H8</f>
        <v>515</v>
      </c>
      <c r="H15" s="44">
        <f>'skt-linkit'!I8</f>
        <v>581</v>
      </c>
      <c r="I15" s="44">
        <f>'skt-linkit'!J8</f>
        <v>673</v>
      </c>
      <c r="J15" s="44">
        <f>'skt-linkit'!K8</f>
        <v>778</v>
      </c>
      <c r="K15" s="44">
        <f>'skt-linkit'!L8</f>
        <v>857</v>
      </c>
      <c r="L15" s="44">
        <f>'skt-linkit'!M8</f>
        <v>971</v>
      </c>
      <c r="M15" s="44">
        <f>'skt-linkit'!N8</f>
        <v>1092</v>
      </c>
      <c r="N15" s="44">
        <f>'skt-linkit'!O8</f>
        <v>1230</v>
      </c>
      <c r="O15" s="44">
        <f>'skt-linkit'!P8</f>
        <v>1364</v>
      </c>
      <c r="P15" s="44">
        <f>'skt-linkit'!Q8</f>
        <v>948</v>
      </c>
      <c r="Q15" s="44">
        <f>'skt-linkit'!R8</f>
        <v>1045</v>
      </c>
      <c r="R15" s="44">
        <f>'skt-linkit'!S8</f>
        <v>1182</v>
      </c>
      <c r="S15" s="44">
        <f>'skt-linkit'!T8</f>
        <v>518</v>
      </c>
      <c r="T15" s="44">
        <f>'skt-linkit'!U8</f>
        <v>554</v>
      </c>
      <c r="U15" s="44">
        <f>'skt-linkit'!V8</f>
        <v>593</v>
      </c>
      <c r="V15" s="44">
        <f>'skt-linkit'!W8</f>
        <v>609</v>
      </c>
      <c r="W15" s="31">
        <f>'skt-linkit'!X8</f>
        <v>643</v>
      </c>
      <c r="X15" s="31">
        <f>'skt-linkit'!Y8</f>
        <v>642</v>
      </c>
      <c r="Y15" s="31">
        <f>'skt-linkit'!Z8</f>
        <v>660</v>
      </c>
      <c r="Z15" s="31">
        <f>'skt-linkit'!AA8</f>
        <v>78</v>
      </c>
      <c r="AA15" s="31">
        <f>'skt-linkit'!AB8</f>
        <v>59</v>
      </c>
      <c r="AB15" s="31">
        <f>'skt-linkit'!AC8</f>
        <v>57</v>
      </c>
      <c r="AC15" s="31">
        <f>'skt-linkit'!AD8</f>
        <v>69</v>
      </c>
      <c r="AD15" s="31">
        <f>'skt-linkit'!AE8</f>
        <v>67</v>
      </c>
      <c r="AE15" s="31">
        <f>'skt-linkit'!AF8</f>
        <v>63</v>
      </c>
    </row>
    <row r="16" spans="1:31" ht="12.75">
      <c r="A16" s="19" t="s">
        <v>6</v>
      </c>
      <c r="B16" s="19" t="s">
        <v>7</v>
      </c>
      <c r="C16" s="44">
        <f>'skt-linkit'!D9</f>
        <v>228</v>
      </c>
      <c r="D16" s="44">
        <f>'skt-linkit'!E9</f>
        <v>292</v>
      </c>
      <c r="E16" s="44">
        <f>'skt-linkit'!F9</f>
        <v>402</v>
      </c>
      <c r="F16" s="44">
        <f>'skt-linkit'!G9</f>
        <v>493</v>
      </c>
      <c r="G16" s="44">
        <f>'skt-linkit'!H9</f>
        <v>528</v>
      </c>
      <c r="H16" s="44">
        <f>'skt-linkit'!I9</f>
        <v>568</v>
      </c>
      <c r="I16" s="44">
        <f>'skt-linkit'!J9</f>
        <v>670</v>
      </c>
      <c r="J16" s="44">
        <f>'skt-linkit'!K9</f>
        <v>817</v>
      </c>
      <c r="K16" s="44">
        <f>'skt-linkit'!L9</f>
        <v>965</v>
      </c>
      <c r="L16" s="44">
        <f>'skt-linkit'!M9</f>
        <v>1058</v>
      </c>
      <c r="M16" s="44">
        <f>'skt-linkit'!N9</f>
        <v>1234</v>
      </c>
      <c r="N16" s="44">
        <f>'skt-linkit'!O9</f>
        <v>1324</v>
      </c>
      <c r="O16" s="44">
        <f>'skt-linkit'!P9</f>
        <v>1484</v>
      </c>
      <c r="P16" s="44">
        <f>'skt-linkit'!Q9</f>
        <v>1552</v>
      </c>
      <c r="Q16" s="44">
        <f>'skt-linkit'!R9</f>
        <v>1662</v>
      </c>
      <c r="R16" s="44">
        <f>'skt-linkit'!S9</f>
        <v>1972</v>
      </c>
      <c r="S16" s="44">
        <f>'skt-linkit'!T9</f>
        <v>2639</v>
      </c>
      <c r="T16" s="44">
        <f>'skt-linkit'!U9</f>
        <v>3445</v>
      </c>
      <c r="U16" s="44">
        <f>'skt-linkit'!V9</f>
        <v>4769</v>
      </c>
      <c r="V16" s="44">
        <f>'skt-linkit'!W9</f>
        <v>5654</v>
      </c>
      <c r="W16" s="31">
        <f>'skt-linkit'!X9</f>
        <v>5764</v>
      </c>
      <c r="X16" s="31">
        <f>'skt-linkit'!Y9</f>
        <v>5434</v>
      </c>
      <c r="Y16" s="31">
        <f>'skt-linkit'!Z9</f>
        <v>5479</v>
      </c>
      <c r="Z16" s="31">
        <f>'skt-linkit'!AA9</f>
        <v>5549</v>
      </c>
      <c r="AA16" s="31">
        <f>'skt-linkit'!AB9</f>
        <v>5615</v>
      </c>
      <c r="AB16" s="31">
        <f>'skt-linkit'!AC9</f>
        <v>5500</v>
      </c>
      <c r="AC16" s="31">
        <f>'skt-linkit'!AD9</f>
        <v>5504</v>
      </c>
      <c r="AD16" s="31">
        <f>'skt-linkit'!AE9</f>
        <v>5639</v>
      </c>
      <c r="AE16" s="31">
        <f>'skt-linkit'!AF9</f>
        <v>5694</v>
      </c>
    </row>
    <row r="17" spans="1:31" ht="12.75">
      <c r="A17" s="19" t="s">
        <v>8</v>
      </c>
      <c r="B17" s="19" t="s">
        <v>9</v>
      </c>
      <c r="C17" s="44">
        <f>'skt-linkit'!D10</f>
        <v>165</v>
      </c>
      <c r="D17" s="44">
        <f>'skt-linkit'!E10</f>
        <v>204</v>
      </c>
      <c r="E17" s="44">
        <f>'skt-linkit'!F10</f>
        <v>236</v>
      </c>
      <c r="F17" s="44">
        <f>'skt-linkit'!G10</f>
        <v>247</v>
      </c>
      <c r="G17" s="44">
        <f>'skt-linkit'!H10</f>
        <v>272</v>
      </c>
      <c r="H17" s="44">
        <f>'skt-linkit'!I10</f>
        <v>315</v>
      </c>
      <c r="I17" s="44">
        <f>'skt-linkit'!J10</f>
        <v>376</v>
      </c>
      <c r="J17" s="44">
        <f>'skt-linkit'!K10</f>
        <v>388</v>
      </c>
      <c r="K17" s="44">
        <f>'skt-linkit'!L10</f>
        <v>413</v>
      </c>
      <c r="L17" s="44">
        <f>'skt-linkit'!M10</f>
        <v>478</v>
      </c>
      <c r="M17" s="44">
        <f>'skt-linkit'!N10</f>
        <v>540</v>
      </c>
      <c r="N17" s="44">
        <f>'skt-linkit'!O10</f>
        <v>616</v>
      </c>
      <c r="O17" s="44">
        <f>'skt-linkit'!P10</f>
        <v>687</v>
      </c>
      <c r="P17" s="44">
        <f>'skt-linkit'!Q10</f>
        <v>745</v>
      </c>
      <c r="Q17" s="44">
        <f>'skt-linkit'!R10</f>
        <v>833</v>
      </c>
      <c r="R17" s="44">
        <f>'skt-linkit'!S10</f>
        <v>966</v>
      </c>
      <c r="S17" s="44">
        <f>'skt-linkit'!T10</f>
        <v>1072</v>
      </c>
      <c r="T17" s="44">
        <f>'skt-linkit'!U10</f>
        <v>1062</v>
      </c>
      <c r="U17" s="44">
        <f>'skt-linkit'!V10</f>
        <v>1076</v>
      </c>
      <c r="V17" s="44">
        <f>'skt-linkit'!W10</f>
        <v>1158</v>
      </c>
      <c r="W17" s="31">
        <f>'skt-linkit'!X10</f>
        <v>1353</v>
      </c>
      <c r="X17" s="31">
        <f>'skt-linkit'!Y10</f>
        <v>1568</v>
      </c>
      <c r="Y17" s="31">
        <f>'skt-linkit'!Z10</f>
        <v>1528</v>
      </c>
      <c r="Z17" s="31">
        <f>'skt-linkit'!AA10</f>
        <v>1830</v>
      </c>
      <c r="AA17" s="31">
        <f>'skt-linkit'!AB10</f>
        <v>1948</v>
      </c>
      <c r="AB17" s="31">
        <f>'skt-linkit'!AC10</f>
        <v>2111</v>
      </c>
      <c r="AC17" s="31">
        <f>'skt-linkit'!AD10</f>
        <v>2379</v>
      </c>
      <c r="AD17" s="31">
        <f>'skt-linkit'!AE10</f>
        <v>2620</v>
      </c>
      <c r="AE17" s="31">
        <f>'skt-linkit'!AF10</f>
        <v>2841</v>
      </c>
    </row>
    <row r="18" spans="1:28" ht="12.75">
      <c r="A18" s="1"/>
      <c r="B18" s="19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20"/>
      <c r="X18" s="20"/>
      <c r="Y18" s="20"/>
      <c r="Z18" s="20"/>
      <c r="AA18" s="19"/>
      <c r="AB18" s="1"/>
    </row>
    <row r="19" spans="1:31" ht="12.75">
      <c r="A19" s="1"/>
      <c r="B19" s="20" t="s">
        <v>10</v>
      </c>
      <c r="C19" s="44">
        <f aca="true" t="shared" si="2" ref="C19:AD19">SUM(C20:C22)</f>
        <v>222</v>
      </c>
      <c r="D19" s="44">
        <f t="shared" si="2"/>
        <v>237</v>
      </c>
      <c r="E19" s="44">
        <f t="shared" si="2"/>
        <v>248</v>
      </c>
      <c r="F19" s="44">
        <f t="shared" si="2"/>
        <v>260</v>
      </c>
      <c r="G19" s="44">
        <f t="shared" si="2"/>
        <v>285</v>
      </c>
      <c r="H19" s="44">
        <f t="shared" si="2"/>
        <v>315</v>
      </c>
      <c r="I19" s="44">
        <f t="shared" si="2"/>
        <v>395</v>
      </c>
      <c r="J19" s="44">
        <f t="shared" si="2"/>
        <v>444</v>
      </c>
      <c r="K19" s="44">
        <f t="shared" si="2"/>
        <v>507</v>
      </c>
      <c r="L19" s="44">
        <f t="shared" si="2"/>
        <v>515</v>
      </c>
      <c r="M19" s="44">
        <f t="shared" si="2"/>
        <v>573</v>
      </c>
      <c r="N19" s="44">
        <f t="shared" si="2"/>
        <v>655</v>
      </c>
      <c r="O19" s="44">
        <f t="shared" si="2"/>
        <v>733</v>
      </c>
      <c r="P19" s="44">
        <f t="shared" si="2"/>
        <v>818</v>
      </c>
      <c r="Q19" s="44">
        <f t="shared" si="2"/>
        <v>919</v>
      </c>
      <c r="R19" s="44">
        <f t="shared" si="2"/>
        <v>1079</v>
      </c>
      <c r="S19" s="44">
        <f t="shared" si="2"/>
        <v>1162</v>
      </c>
      <c r="T19" s="44">
        <f t="shared" si="2"/>
        <v>1241</v>
      </c>
      <c r="U19" s="44">
        <f t="shared" si="2"/>
        <v>1379</v>
      </c>
      <c r="V19" s="44">
        <f t="shared" si="2"/>
        <v>1269</v>
      </c>
      <c r="W19" s="32">
        <f t="shared" si="2"/>
        <v>1309</v>
      </c>
      <c r="X19" s="32">
        <f t="shared" si="2"/>
        <v>1407</v>
      </c>
      <c r="Y19" s="32">
        <f t="shared" si="2"/>
        <v>1714</v>
      </c>
      <c r="Z19" s="33">
        <f t="shared" si="2"/>
        <v>1684</v>
      </c>
      <c r="AA19" s="33">
        <f t="shared" si="2"/>
        <v>1820</v>
      </c>
      <c r="AB19" s="33">
        <f t="shared" si="2"/>
        <v>1994</v>
      </c>
      <c r="AC19" s="33">
        <f t="shared" si="2"/>
        <v>2049</v>
      </c>
      <c r="AD19" s="33">
        <f t="shared" si="2"/>
        <v>2161</v>
      </c>
      <c r="AE19" s="33">
        <f>SUM(AE20:AE22)</f>
        <v>2235</v>
      </c>
    </row>
    <row r="20" spans="1:31" ht="12.75">
      <c r="A20" s="19" t="s">
        <v>11</v>
      </c>
      <c r="B20" s="19" t="s">
        <v>12</v>
      </c>
      <c r="C20" s="44">
        <f>'skt-linkit'!D11</f>
        <v>7</v>
      </c>
      <c r="D20" s="44">
        <f>'skt-linkit'!E11</f>
        <v>11</v>
      </c>
      <c r="E20" s="44">
        <f>'skt-linkit'!F11</f>
        <v>10</v>
      </c>
      <c r="F20" s="44">
        <f>'skt-linkit'!G11</f>
        <v>20</v>
      </c>
      <c r="G20" s="44">
        <f>'skt-linkit'!H11</f>
        <v>18</v>
      </c>
      <c r="H20" s="44">
        <f>'skt-linkit'!I11</f>
        <v>11</v>
      </c>
      <c r="I20" s="44">
        <f>'skt-linkit'!J11</f>
        <v>25</v>
      </c>
      <c r="J20" s="44">
        <f>'skt-linkit'!K11</f>
        <v>32</v>
      </c>
      <c r="K20" s="44">
        <f>'skt-linkit'!L11</f>
        <v>48</v>
      </c>
      <c r="L20" s="44">
        <f>'skt-linkit'!M11</f>
        <v>36</v>
      </c>
      <c r="M20" s="44">
        <f>'skt-linkit'!N11</f>
        <v>43</v>
      </c>
      <c r="N20" s="44">
        <f>'skt-linkit'!O11</f>
        <v>57</v>
      </c>
      <c r="O20" s="44">
        <f>'skt-linkit'!P11</f>
        <v>66</v>
      </c>
      <c r="P20" s="44">
        <f>'skt-linkit'!Q11</f>
        <v>66</v>
      </c>
      <c r="Q20" s="44">
        <f>'skt-linkit'!R11</f>
        <v>71</v>
      </c>
      <c r="R20" s="44">
        <f>'skt-linkit'!S11</f>
        <v>96</v>
      </c>
      <c r="S20" s="44">
        <f>'skt-linkit'!T11</f>
        <v>95</v>
      </c>
      <c r="T20" s="44">
        <f>'skt-linkit'!U11</f>
        <v>105</v>
      </c>
      <c r="U20" s="44">
        <f>'skt-linkit'!V11</f>
        <v>165</v>
      </c>
      <c r="V20" s="44">
        <f>'skt-linkit'!W11</f>
        <v>115</v>
      </c>
      <c r="W20" s="31">
        <f>'skt-linkit'!X11+'skt-linkit'!X21</f>
        <v>108</v>
      </c>
      <c r="X20" s="31">
        <f>'skt-linkit'!Y11+'skt-linkit'!Y21</f>
        <v>126</v>
      </c>
      <c r="Y20" s="31">
        <f>'skt-linkit'!Z11+'skt-linkit'!Z21</f>
        <v>143</v>
      </c>
      <c r="Z20" s="31">
        <f>'skt-linkit'!AA11+'skt-linkit'!AA21</f>
        <v>143</v>
      </c>
      <c r="AA20" s="31">
        <f>'skt-linkit'!AB11+'skt-linkit'!AB21</f>
        <v>144</v>
      </c>
      <c r="AB20" s="31">
        <f>'skt-linkit'!AC11+'skt-linkit'!AC21</f>
        <v>159</v>
      </c>
      <c r="AC20" s="31">
        <f>'skt-linkit'!AD11+'skt-linkit'!AD21</f>
        <v>167</v>
      </c>
      <c r="AD20" s="31">
        <f>'skt-linkit'!AE11+'skt-linkit'!AE21</f>
        <v>162</v>
      </c>
      <c r="AE20" s="31">
        <f>'skt-linkit'!AF11+'skt-linkit'!AF21</f>
        <v>165</v>
      </c>
    </row>
    <row r="21" spans="1:31" ht="12.75">
      <c r="A21" s="19" t="s">
        <v>15</v>
      </c>
      <c r="B21" s="19" t="s">
        <v>16</v>
      </c>
      <c r="C21" s="44">
        <f>'skt-linkit'!D14</f>
        <v>203</v>
      </c>
      <c r="D21" s="44">
        <f>'skt-linkit'!E14</f>
        <v>210</v>
      </c>
      <c r="E21" s="44">
        <f>'skt-linkit'!F14</f>
        <v>217</v>
      </c>
      <c r="F21" s="44">
        <f>'skt-linkit'!G14</f>
        <v>217</v>
      </c>
      <c r="G21" s="44">
        <f>'skt-linkit'!H14</f>
        <v>245</v>
      </c>
      <c r="H21" s="44">
        <f>'skt-linkit'!I14</f>
        <v>286</v>
      </c>
      <c r="I21" s="44">
        <f>'skt-linkit'!J14</f>
        <v>349</v>
      </c>
      <c r="J21" s="44">
        <f>'skt-linkit'!K14</f>
        <v>392</v>
      </c>
      <c r="K21" s="44">
        <f>'skt-linkit'!L14</f>
        <v>435</v>
      </c>
      <c r="L21" s="44">
        <f>'skt-linkit'!M14</f>
        <v>447</v>
      </c>
      <c r="M21" s="44">
        <f>'skt-linkit'!N14</f>
        <v>484</v>
      </c>
      <c r="N21" s="44">
        <f>'skt-linkit'!O14</f>
        <v>539</v>
      </c>
      <c r="O21" s="44">
        <f>'skt-linkit'!P14</f>
        <v>592</v>
      </c>
      <c r="P21" s="44">
        <f>'skt-linkit'!Q14</f>
        <v>659</v>
      </c>
      <c r="Q21" s="44">
        <f>'skt-linkit'!R14</f>
        <v>734</v>
      </c>
      <c r="R21" s="44">
        <f>'skt-linkit'!S14</f>
        <v>842</v>
      </c>
      <c r="S21" s="44">
        <f>'skt-linkit'!T14</f>
        <v>900</v>
      </c>
      <c r="T21" s="44">
        <f>'skt-linkit'!U14</f>
        <v>898</v>
      </c>
      <c r="U21" s="44">
        <f>'skt-linkit'!V14</f>
        <v>1004</v>
      </c>
      <c r="V21" s="44">
        <f>'skt-linkit'!W14</f>
        <v>998</v>
      </c>
      <c r="W21" s="31">
        <f>'skt-linkit'!X14+'skt-linkit'!X24</f>
        <v>1069</v>
      </c>
      <c r="X21" s="31">
        <f>'skt-linkit'!Y14+'skt-linkit'!Y24</f>
        <v>1156</v>
      </c>
      <c r="Y21" s="31">
        <f>'skt-linkit'!Z14+'skt-linkit'!Z24</f>
        <v>1447</v>
      </c>
      <c r="Z21" s="31">
        <f>'skt-linkit'!AA14+'skt-linkit'!AA24</f>
        <v>1405</v>
      </c>
      <c r="AA21" s="31">
        <f>'skt-linkit'!AB14+'skt-linkit'!AB24</f>
        <v>1541</v>
      </c>
      <c r="AB21" s="31">
        <f>'skt-linkit'!AC14+'skt-linkit'!AC24</f>
        <v>1722</v>
      </c>
      <c r="AC21" s="31">
        <f>'skt-linkit'!AD14+'skt-linkit'!AD24</f>
        <v>1767</v>
      </c>
      <c r="AD21" s="31">
        <f>'skt-linkit'!AE14+'skt-linkit'!AE24</f>
        <v>1869</v>
      </c>
      <c r="AE21" s="31">
        <f>'skt-linkit'!AF14+'skt-linkit'!AF24</f>
        <v>1932</v>
      </c>
    </row>
    <row r="22" spans="1:31" ht="12.75">
      <c r="A22" s="19" t="s">
        <v>17</v>
      </c>
      <c r="B22" s="19" t="s">
        <v>18</v>
      </c>
      <c r="C22" s="44">
        <f>'skt-linkit'!D13</f>
        <v>12</v>
      </c>
      <c r="D22" s="44">
        <f>'skt-linkit'!E13</f>
        <v>16</v>
      </c>
      <c r="E22" s="44">
        <f>'skt-linkit'!F13</f>
        <v>21</v>
      </c>
      <c r="F22" s="44">
        <f>'skt-linkit'!G13</f>
        <v>23</v>
      </c>
      <c r="G22" s="44">
        <f>'skt-linkit'!H13</f>
        <v>22</v>
      </c>
      <c r="H22" s="44">
        <f>'skt-linkit'!I13</f>
        <v>18</v>
      </c>
      <c r="I22" s="44">
        <f>'skt-linkit'!J13</f>
        <v>21</v>
      </c>
      <c r="J22" s="44">
        <f>'skt-linkit'!K13</f>
        <v>20</v>
      </c>
      <c r="K22" s="44">
        <f>'skt-linkit'!L13</f>
        <v>24</v>
      </c>
      <c r="L22" s="44">
        <f>'skt-linkit'!M13</f>
        <v>32</v>
      </c>
      <c r="M22" s="44">
        <f>'skt-linkit'!N13</f>
        <v>46</v>
      </c>
      <c r="N22" s="44">
        <f>'skt-linkit'!O13</f>
        <v>59</v>
      </c>
      <c r="O22" s="44">
        <f>'skt-linkit'!P13</f>
        <v>75</v>
      </c>
      <c r="P22" s="44">
        <f>'skt-linkit'!Q13</f>
        <v>93</v>
      </c>
      <c r="Q22" s="44">
        <f>'skt-linkit'!R13</f>
        <v>114</v>
      </c>
      <c r="R22" s="44">
        <f>'skt-linkit'!S13</f>
        <v>141</v>
      </c>
      <c r="S22" s="44">
        <f>'skt-linkit'!T13</f>
        <v>167</v>
      </c>
      <c r="T22" s="44">
        <f>'skt-linkit'!U13</f>
        <v>238</v>
      </c>
      <c r="U22" s="44">
        <f>'skt-linkit'!V13</f>
        <v>210</v>
      </c>
      <c r="V22" s="44">
        <f>'skt-linkit'!W13</f>
        <v>156</v>
      </c>
      <c r="W22" s="31">
        <f>'skt-linkit'!X13+'skt-linkit'!X23</f>
        <v>132</v>
      </c>
      <c r="X22" s="31">
        <f>'skt-linkit'!Y13+'skt-linkit'!Y23</f>
        <v>125</v>
      </c>
      <c r="Y22" s="31">
        <f>'skt-linkit'!Z13+'skt-linkit'!Z23</f>
        <v>124</v>
      </c>
      <c r="Z22" s="31">
        <f>'skt-linkit'!AA13+'skt-linkit'!AA23</f>
        <v>136</v>
      </c>
      <c r="AA22" s="31">
        <f>'skt-linkit'!AB13+'skt-linkit'!AB23</f>
        <v>135</v>
      </c>
      <c r="AB22" s="31">
        <f>'skt-linkit'!AC13+'skt-linkit'!AC23</f>
        <v>113</v>
      </c>
      <c r="AC22" s="31">
        <f>'skt-linkit'!AD13+'skt-linkit'!AD23</f>
        <v>115</v>
      </c>
      <c r="AD22" s="31">
        <f>'skt-linkit'!AE13+'skt-linkit'!AE23</f>
        <v>130</v>
      </c>
      <c r="AE22" s="31">
        <f>'skt-linkit'!AF13+'skt-linkit'!AF23</f>
        <v>138</v>
      </c>
    </row>
    <row r="23" spans="1:28" ht="12.75">
      <c r="A23" s="19"/>
      <c r="B23" s="1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19"/>
      <c r="X23" s="19"/>
      <c r="Y23" s="19"/>
      <c r="Z23" s="19"/>
      <c r="AA23" s="19"/>
      <c r="AB23" s="19"/>
    </row>
    <row r="24" spans="1:31" ht="12.75">
      <c r="A24" s="19"/>
      <c r="B24" s="19" t="s">
        <v>22</v>
      </c>
      <c r="C24" s="44">
        <f aca="true" t="shared" si="3" ref="C24:U24">SUM(C25:C28)</f>
        <v>166</v>
      </c>
      <c r="D24" s="44">
        <f t="shared" si="3"/>
        <v>138</v>
      </c>
      <c r="E24" s="44">
        <f t="shared" si="3"/>
        <v>112</v>
      </c>
      <c r="F24" s="44">
        <f t="shared" si="3"/>
        <v>95</v>
      </c>
      <c r="G24" s="44">
        <f t="shared" si="3"/>
        <v>104</v>
      </c>
      <c r="H24" s="44">
        <f t="shared" si="3"/>
        <v>122</v>
      </c>
      <c r="I24" s="44">
        <f t="shared" si="3"/>
        <v>164</v>
      </c>
      <c r="J24" s="44">
        <f t="shared" si="3"/>
        <v>243</v>
      </c>
      <c r="K24" s="44">
        <f t="shared" si="3"/>
        <v>174</v>
      </c>
      <c r="L24" s="44">
        <f t="shared" si="3"/>
        <v>179</v>
      </c>
      <c r="M24" s="44">
        <f t="shared" si="3"/>
        <v>177</v>
      </c>
      <c r="N24" s="44">
        <f t="shared" si="3"/>
        <v>205</v>
      </c>
      <c r="O24" s="44">
        <f t="shared" si="3"/>
        <v>224</v>
      </c>
      <c r="P24" s="44">
        <f t="shared" si="3"/>
        <v>436</v>
      </c>
      <c r="Q24" s="44">
        <f t="shared" si="3"/>
        <v>343</v>
      </c>
      <c r="R24" s="44">
        <f t="shared" si="3"/>
        <v>311</v>
      </c>
      <c r="S24" s="44">
        <f t="shared" si="3"/>
        <v>431</v>
      </c>
      <c r="T24" s="44">
        <f t="shared" si="3"/>
        <v>415</v>
      </c>
      <c r="U24" s="44">
        <f t="shared" si="3"/>
        <v>429</v>
      </c>
      <c r="V24" s="44">
        <f aca="true" t="shared" si="4" ref="V24:AD24">SUM(V25:V28)</f>
        <v>656</v>
      </c>
      <c r="W24" s="31">
        <f>SUM(W25:W28)</f>
        <v>418</v>
      </c>
      <c r="X24" s="31">
        <f t="shared" si="4"/>
        <v>813</v>
      </c>
      <c r="Y24" s="31">
        <f t="shared" si="4"/>
        <v>330</v>
      </c>
      <c r="Z24" s="31">
        <f t="shared" si="4"/>
        <v>468</v>
      </c>
      <c r="AA24" s="31">
        <f t="shared" si="4"/>
        <v>434</v>
      </c>
      <c r="AB24" s="31">
        <f t="shared" si="4"/>
        <v>444</v>
      </c>
      <c r="AC24" s="31">
        <f t="shared" si="4"/>
        <v>426</v>
      </c>
      <c r="AD24" s="31">
        <f t="shared" si="4"/>
        <v>409</v>
      </c>
      <c r="AE24" s="31">
        <f>SUM(AE25:AE28)</f>
        <v>408</v>
      </c>
    </row>
    <row r="25" spans="1:31" ht="12.75">
      <c r="A25" s="19" t="s">
        <v>36</v>
      </c>
      <c r="B25" s="19" t="s">
        <v>51</v>
      </c>
      <c r="C25" s="44">
        <f>'skt-linkit'!D15</f>
        <v>83</v>
      </c>
      <c r="D25" s="44">
        <f>'skt-linkit'!E15</f>
        <v>96</v>
      </c>
      <c r="E25" s="44">
        <f>'skt-linkit'!F15</f>
        <v>69</v>
      </c>
      <c r="F25" s="44">
        <f>'skt-linkit'!G15</f>
        <v>47</v>
      </c>
      <c r="G25" s="44">
        <f>'skt-linkit'!H15</f>
        <v>48</v>
      </c>
      <c r="H25" s="44">
        <f>'skt-linkit'!I15</f>
        <v>45</v>
      </c>
      <c r="I25" s="44">
        <f>'skt-linkit'!J15</f>
        <v>87</v>
      </c>
      <c r="J25" s="44">
        <f>'skt-linkit'!K15</f>
        <v>83</v>
      </c>
      <c r="K25" s="44">
        <f>'skt-linkit'!L15</f>
        <v>69</v>
      </c>
      <c r="L25" s="44">
        <f>'skt-linkit'!M15</f>
        <v>68</v>
      </c>
      <c r="M25" s="44">
        <f>'skt-linkit'!N15</f>
        <v>60</v>
      </c>
      <c r="N25" s="44">
        <f>'skt-linkit'!O15</f>
        <v>84</v>
      </c>
      <c r="O25" s="44">
        <f>'skt-linkit'!P15</f>
        <v>82</v>
      </c>
      <c r="P25" s="44">
        <f>'skt-linkit'!Q15</f>
        <v>77</v>
      </c>
      <c r="Q25" s="44">
        <f>'skt-linkit'!R15</f>
        <v>175</v>
      </c>
      <c r="R25" s="44">
        <f>'skt-linkit'!S15</f>
        <v>122</v>
      </c>
      <c r="S25" s="44">
        <f>'skt-linkit'!T15</f>
        <v>211</v>
      </c>
      <c r="T25" s="44">
        <f>'skt-linkit'!U15</f>
        <v>173</v>
      </c>
      <c r="U25" s="44">
        <f>'skt-linkit'!V15</f>
        <v>215</v>
      </c>
      <c r="V25" s="44">
        <f>'skt-linkit'!W15</f>
        <v>465</v>
      </c>
      <c r="W25" s="31">
        <f>'skt-linkit'!X15+'skt-linkit'!X25</f>
        <v>251</v>
      </c>
      <c r="X25" s="31">
        <f>'skt-linkit'!Y15+'skt-linkit'!Y25</f>
        <v>349</v>
      </c>
      <c r="Y25" s="31">
        <f>'skt-linkit'!Z15+'skt-linkit'!Z25</f>
        <v>140</v>
      </c>
      <c r="Z25" s="31">
        <f>'skt-linkit'!AA15+'skt-linkit'!AA25</f>
        <v>154</v>
      </c>
      <c r="AA25" s="31">
        <f>'skt-linkit'!AB15+'skt-linkit'!AB25</f>
        <v>142</v>
      </c>
      <c r="AB25" s="31">
        <f>'skt-linkit'!AC15+'skt-linkit'!AC25</f>
        <v>125</v>
      </c>
      <c r="AC25" s="31">
        <f>'skt-linkit'!AD15+'skt-linkit'!AD25</f>
        <v>133</v>
      </c>
      <c r="AD25" s="31">
        <f>'skt-linkit'!AE15+'skt-linkit'!AE25</f>
        <v>99</v>
      </c>
      <c r="AE25" s="31">
        <f>'skt-linkit'!AF15+'skt-linkit'!AF25</f>
        <v>90</v>
      </c>
    </row>
    <row r="26" spans="1:31" ht="12.75">
      <c r="A26" s="19" t="s">
        <v>37</v>
      </c>
      <c r="B26" s="19" t="s">
        <v>14</v>
      </c>
      <c r="C26" s="44">
        <f>'skt-linkit'!D16</f>
        <v>0</v>
      </c>
      <c r="D26" s="44">
        <f>'skt-linkit'!E16</f>
        <v>0</v>
      </c>
      <c r="E26" s="44">
        <f>'skt-linkit'!F16</f>
        <v>0</v>
      </c>
      <c r="F26" s="44">
        <f>'skt-linkit'!G16</f>
        <v>0</v>
      </c>
      <c r="G26" s="44">
        <f>'skt-linkit'!H16</f>
        <v>0</v>
      </c>
      <c r="H26" s="44">
        <f>'skt-linkit'!I16</f>
        <v>0</v>
      </c>
      <c r="I26" s="44">
        <f>'skt-linkit'!J16</f>
        <v>0</v>
      </c>
      <c r="J26" s="44">
        <f>'skt-linkit'!K16</f>
        <v>0</v>
      </c>
      <c r="K26" s="44">
        <f>'skt-linkit'!L16</f>
        <v>0</v>
      </c>
      <c r="L26" s="44">
        <f>'skt-linkit'!M16</f>
        <v>0</v>
      </c>
      <c r="M26" s="44">
        <f>'skt-linkit'!N16</f>
        <v>0</v>
      </c>
      <c r="N26" s="44">
        <f>'skt-linkit'!O16</f>
        <v>0</v>
      </c>
      <c r="O26" s="44">
        <f>'skt-linkit'!P16</f>
        <v>0</v>
      </c>
      <c r="P26" s="44">
        <f>'skt-linkit'!Q16</f>
        <v>193</v>
      </c>
      <c r="Q26" s="44">
        <f>'skt-linkit'!R16</f>
        <v>1</v>
      </c>
      <c r="R26" s="44">
        <f>'skt-linkit'!S16</f>
        <v>2</v>
      </c>
      <c r="S26" s="44">
        <f>'skt-linkit'!T16</f>
        <v>0</v>
      </c>
      <c r="T26" s="44">
        <f>'skt-linkit'!U16</f>
        <v>1</v>
      </c>
      <c r="U26" s="44">
        <f>'skt-linkit'!V16</f>
        <v>41</v>
      </c>
      <c r="V26" s="44">
        <f>'skt-linkit'!W16</f>
        <v>69</v>
      </c>
      <c r="W26" s="31">
        <f>'skt-linkit'!X16+'skt-linkit'!X26</f>
        <v>21</v>
      </c>
      <c r="X26" s="31">
        <f>'skt-linkit'!Y16+'skt-linkit'!Y26</f>
        <v>310</v>
      </c>
      <c r="Y26" s="31">
        <f>'skt-linkit'!Z16+'skt-linkit'!Z26</f>
        <v>1</v>
      </c>
      <c r="Z26" s="31">
        <f>'skt-linkit'!AA16+'skt-linkit'!AA26</f>
        <v>4</v>
      </c>
      <c r="AA26" s="31">
        <f>'skt-linkit'!AB16+'skt-linkit'!AB26</f>
        <v>3</v>
      </c>
      <c r="AB26" s="31">
        <f>'skt-linkit'!AC16+'skt-linkit'!AC26</f>
        <v>64</v>
      </c>
      <c r="AC26" s="31">
        <f>'skt-linkit'!AD16+'skt-linkit'!AD26</f>
        <v>13</v>
      </c>
      <c r="AD26" s="31">
        <f>'skt-linkit'!AE16+'skt-linkit'!AE26</f>
        <v>6</v>
      </c>
      <c r="AE26" s="31">
        <f>'skt-linkit'!AF16+'skt-linkit'!AF26</f>
        <v>6</v>
      </c>
    </row>
    <row r="27" spans="1:31" ht="12.75">
      <c r="A27" s="19" t="s">
        <v>38</v>
      </c>
      <c r="B27" s="19" t="s">
        <v>16</v>
      </c>
      <c r="C27" s="44">
        <f>'skt-linkit'!D17</f>
        <v>17</v>
      </c>
      <c r="D27" s="44">
        <f>'skt-linkit'!E17</f>
        <v>16</v>
      </c>
      <c r="E27" s="44">
        <f>'skt-linkit'!F17</f>
        <v>17</v>
      </c>
      <c r="F27" s="44">
        <f>'skt-linkit'!G17</f>
        <v>18</v>
      </c>
      <c r="G27" s="44">
        <f>'skt-linkit'!H17</f>
        <v>22</v>
      </c>
      <c r="H27" s="44">
        <f>'skt-linkit'!I17</f>
        <v>31</v>
      </c>
      <c r="I27" s="44">
        <f>'skt-linkit'!J17</f>
        <v>29</v>
      </c>
      <c r="J27" s="44">
        <f>'skt-linkit'!K17</f>
        <v>35</v>
      </c>
      <c r="K27" s="44">
        <f>'skt-linkit'!L17</f>
        <v>40</v>
      </c>
      <c r="L27" s="44">
        <f>'skt-linkit'!M17</f>
        <v>42</v>
      </c>
      <c r="M27" s="44">
        <f>'skt-linkit'!N17</f>
        <v>43</v>
      </c>
      <c r="N27" s="44">
        <f>'skt-linkit'!O17</f>
        <v>45</v>
      </c>
      <c r="O27" s="44">
        <f>'skt-linkit'!P17</f>
        <v>62</v>
      </c>
      <c r="P27" s="44">
        <f>'skt-linkit'!Q17</f>
        <v>85</v>
      </c>
      <c r="Q27" s="44">
        <f>'skt-linkit'!R17</f>
        <v>90</v>
      </c>
      <c r="R27" s="44">
        <f>'skt-linkit'!S17</f>
        <v>102</v>
      </c>
      <c r="S27" s="44">
        <f>'skt-linkit'!T17</f>
        <v>127</v>
      </c>
      <c r="T27" s="44">
        <f>'skt-linkit'!U17</f>
        <v>152</v>
      </c>
      <c r="U27" s="44">
        <f>'skt-linkit'!V17</f>
        <v>60</v>
      </c>
      <c r="V27" s="44">
        <f>'skt-linkit'!W17</f>
        <v>24</v>
      </c>
      <c r="W27" s="31">
        <f>'skt-linkit'!X17+'skt-linkit'!X28</f>
        <v>30</v>
      </c>
      <c r="X27" s="31">
        <f>'skt-linkit'!Y17+'skt-linkit'!Y28</f>
        <v>27</v>
      </c>
      <c r="Y27" s="31">
        <f>'skt-linkit'!Z17+'skt-linkit'!Z28</f>
        <v>29</v>
      </c>
      <c r="Z27" s="31">
        <f>'skt-linkit'!AA17+'skt-linkit'!AA28</f>
        <v>116</v>
      </c>
      <c r="AA27" s="31">
        <f>'skt-linkit'!AB17+'skt-linkit'!AB28</f>
        <v>103</v>
      </c>
      <c r="AB27" s="31">
        <f>'skt-linkit'!AC17+'skt-linkit'!AC28</f>
        <v>87</v>
      </c>
      <c r="AC27" s="31">
        <f>'skt-linkit'!AD17+'skt-linkit'!AD28</f>
        <v>91</v>
      </c>
      <c r="AD27" s="31">
        <f>'skt-linkit'!AE17+'skt-linkit'!AE28</f>
        <v>106</v>
      </c>
      <c r="AE27" s="31">
        <f>'skt-linkit'!AF17+'skt-linkit'!AF28</f>
        <v>109</v>
      </c>
    </row>
    <row r="28" spans="1:31" ht="12.75">
      <c r="A28" s="19" t="s">
        <v>39</v>
      </c>
      <c r="B28" s="19" t="s">
        <v>18</v>
      </c>
      <c r="C28" s="44">
        <f>'skt-linkit'!D18</f>
        <v>66</v>
      </c>
      <c r="D28" s="44">
        <f>'skt-linkit'!E18</f>
        <v>26</v>
      </c>
      <c r="E28" s="44">
        <f>'skt-linkit'!F18</f>
        <v>26</v>
      </c>
      <c r="F28" s="44">
        <f>'skt-linkit'!G18</f>
        <v>30</v>
      </c>
      <c r="G28" s="44">
        <f>'skt-linkit'!H18</f>
        <v>34</v>
      </c>
      <c r="H28" s="44">
        <f>'skt-linkit'!I18</f>
        <v>46</v>
      </c>
      <c r="I28" s="44">
        <f>'skt-linkit'!J18</f>
        <v>48</v>
      </c>
      <c r="J28" s="44">
        <f>'skt-linkit'!K18</f>
        <v>125</v>
      </c>
      <c r="K28" s="44">
        <f>'skt-linkit'!L18</f>
        <v>65</v>
      </c>
      <c r="L28" s="44">
        <f>'skt-linkit'!M18</f>
        <v>69</v>
      </c>
      <c r="M28" s="44">
        <f>'skt-linkit'!N18</f>
        <v>74</v>
      </c>
      <c r="N28" s="44">
        <f>'skt-linkit'!O18</f>
        <v>76</v>
      </c>
      <c r="O28" s="44">
        <f>'skt-linkit'!P18</f>
        <v>80</v>
      </c>
      <c r="P28" s="44">
        <f>'skt-linkit'!Q18</f>
        <v>81</v>
      </c>
      <c r="Q28" s="44">
        <f>'skt-linkit'!R18</f>
        <v>77</v>
      </c>
      <c r="R28" s="44">
        <f>'skt-linkit'!S18</f>
        <v>85</v>
      </c>
      <c r="S28" s="44">
        <f>'skt-linkit'!T18</f>
        <v>93</v>
      </c>
      <c r="T28" s="44">
        <f>'skt-linkit'!U18</f>
        <v>89</v>
      </c>
      <c r="U28" s="44">
        <f>'skt-linkit'!V18</f>
        <v>113</v>
      </c>
      <c r="V28" s="44">
        <f>'skt-linkit'!W18</f>
        <v>98</v>
      </c>
      <c r="W28" s="31">
        <f>'skt-linkit'!X18+'skt-linkit'!X27</f>
        <v>116</v>
      </c>
      <c r="X28" s="31">
        <f>'skt-linkit'!Y18+'skt-linkit'!Y27</f>
        <v>127</v>
      </c>
      <c r="Y28" s="31">
        <f>'skt-linkit'!Z18+'skt-linkit'!Z27</f>
        <v>160</v>
      </c>
      <c r="Z28" s="31">
        <f>'skt-linkit'!AA18+'skt-linkit'!AA27</f>
        <v>194</v>
      </c>
      <c r="AA28" s="31">
        <f>'skt-linkit'!AB18+'skt-linkit'!AB27</f>
        <v>186</v>
      </c>
      <c r="AB28" s="31">
        <f>'skt-linkit'!AC18+'skt-linkit'!AC27</f>
        <v>168</v>
      </c>
      <c r="AC28" s="31">
        <f>'skt-linkit'!AD18+'skt-linkit'!AD27</f>
        <v>189</v>
      </c>
      <c r="AD28" s="31">
        <f>'skt-linkit'!AE18+'skt-linkit'!AE27</f>
        <v>198</v>
      </c>
      <c r="AE28" s="31">
        <f>'skt-linkit'!AF18+'skt-linkit'!AF27</f>
        <v>203</v>
      </c>
    </row>
    <row r="29" spans="1:28" ht="12.75">
      <c r="A29" s="1"/>
      <c r="B29" s="7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49"/>
      <c r="W29" s="3"/>
      <c r="X29" s="3"/>
      <c r="Y29" s="3"/>
      <c r="Z29" s="3"/>
      <c r="AA29" s="7"/>
      <c r="AB29" s="1"/>
    </row>
    <row r="30" spans="1:28" ht="12.75">
      <c r="A30" s="3"/>
      <c r="B30" s="3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"/>
      <c r="X30" s="3"/>
      <c r="Y30" s="3"/>
      <c r="Z30" s="3"/>
      <c r="AA30" s="3"/>
      <c r="AB30" s="3"/>
    </row>
    <row r="31" spans="2:254" ht="15.75">
      <c r="B31" s="5" t="s">
        <v>19</v>
      </c>
      <c r="C31" s="54">
        <v>17770</v>
      </c>
      <c r="D31" s="54">
        <v>20222</v>
      </c>
      <c r="E31" s="54">
        <v>22272</v>
      </c>
      <c r="F31" s="54">
        <v>24555</v>
      </c>
      <c r="G31" s="54">
        <v>28465</v>
      </c>
      <c r="H31" s="54">
        <v>32796</v>
      </c>
      <c r="I31" s="54">
        <v>37138</v>
      </c>
      <c r="J31" s="54">
        <v>41673</v>
      </c>
      <c r="K31" s="54">
        <v>46510</v>
      </c>
      <c r="L31" s="54">
        <v>52056</v>
      </c>
      <c r="M31" s="54">
        <v>56663</v>
      </c>
      <c r="N31" s="54">
        <v>60502</v>
      </c>
      <c r="O31" s="54">
        <v>65693</v>
      </c>
      <c r="P31" s="54">
        <v>74579</v>
      </c>
      <c r="Q31" s="54">
        <v>83099</v>
      </c>
      <c r="R31" s="54">
        <v>88080</v>
      </c>
      <c r="S31" s="54">
        <v>84043</v>
      </c>
      <c r="T31" s="54">
        <v>82008</v>
      </c>
      <c r="U31" s="54">
        <v>83083</v>
      </c>
      <c r="V31" s="54">
        <v>87890</v>
      </c>
      <c r="W31" s="55">
        <v>95262</v>
      </c>
      <c r="X31" s="55">
        <v>98634</v>
      </c>
      <c r="Y31" s="55">
        <v>107030</v>
      </c>
      <c r="Z31" s="56">
        <v>116311</v>
      </c>
      <c r="AA31" s="54">
        <v>119985</v>
      </c>
      <c r="AB31" s="54">
        <v>130145</v>
      </c>
      <c r="AC31" s="54">
        <v>135468</v>
      </c>
      <c r="AD31" s="54">
        <v>139803</v>
      </c>
      <c r="AE31" s="54">
        <v>142518</v>
      </c>
      <c r="AF31" s="5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" ht="12.75">
      <c r="A32" s="3"/>
      <c r="B32" s="7"/>
    </row>
    <row r="33" spans="1:28" ht="12.75">
      <c r="A33" s="3"/>
      <c r="B33" s="7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49"/>
      <c r="W33" s="3"/>
      <c r="X33" s="3"/>
      <c r="Y33" s="3"/>
      <c r="Z33" s="3"/>
      <c r="AA33" s="7"/>
      <c r="AB33" s="3"/>
    </row>
    <row r="34" spans="1:254" ht="15">
      <c r="A34" s="8"/>
      <c r="B34" s="37" t="s">
        <v>62</v>
      </c>
      <c r="C34" s="52">
        <v>36.8</v>
      </c>
      <c r="D34" s="52">
        <v>40.6</v>
      </c>
      <c r="E34" s="52">
        <v>40.7</v>
      </c>
      <c r="F34" s="52">
        <v>37.2</v>
      </c>
      <c r="G34" s="52">
        <v>35.9</v>
      </c>
      <c r="H34" s="52">
        <v>36.2</v>
      </c>
      <c r="I34" s="52">
        <v>38.2</v>
      </c>
      <c r="J34" s="52">
        <v>37.4</v>
      </c>
      <c r="K34" s="52">
        <v>37</v>
      </c>
      <c r="L34" s="52">
        <v>38.5</v>
      </c>
      <c r="M34" s="52">
        <v>40.2</v>
      </c>
      <c r="N34" s="52">
        <v>41.7</v>
      </c>
      <c r="O34" s="52">
        <v>40</v>
      </c>
      <c r="P34" s="52">
        <v>43.2</v>
      </c>
      <c r="Q34" s="52">
        <v>43</v>
      </c>
      <c r="R34" s="52">
        <v>44.3</v>
      </c>
      <c r="S34" s="52">
        <v>46</v>
      </c>
      <c r="T34" s="52">
        <v>45.5</v>
      </c>
      <c r="U34" s="52">
        <v>44.9</v>
      </c>
      <c r="V34" s="52">
        <v>47</v>
      </c>
      <c r="W34" s="52">
        <v>46</v>
      </c>
      <c r="X34" s="52">
        <v>47.3</v>
      </c>
      <c r="Y34" s="52">
        <v>46.5</v>
      </c>
      <c r="Z34" s="52">
        <v>46.4</v>
      </c>
      <c r="AA34" s="52">
        <v>46.8</v>
      </c>
      <c r="AB34" s="52">
        <v>48</v>
      </c>
      <c r="AC34" s="52">
        <v>46</v>
      </c>
      <c r="AD34" s="52">
        <v>45.9</v>
      </c>
      <c r="AE34" s="52">
        <v>44.9</v>
      </c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pans="1:254" ht="12.75">
      <c r="A35" s="10"/>
      <c r="B35" s="1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49"/>
      <c r="W35" s="10"/>
      <c r="X35" s="10"/>
      <c r="Y35" s="10"/>
      <c r="Z35" s="10"/>
      <c r="AA35" s="11"/>
      <c r="AB35" s="10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8" ht="12.75">
      <c r="A36" s="1"/>
      <c r="B36" s="4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49"/>
      <c r="W36" s="3"/>
      <c r="X36" s="3"/>
      <c r="Y36" s="3"/>
      <c r="Z36" s="3"/>
      <c r="AA36" s="4"/>
      <c r="AB36" s="1"/>
    </row>
    <row r="37" spans="1:254" ht="15.75">
      <c r="A37" s="41"/>
      <c r="B37" s="39" t="s">
        <v>54</v>
      </c>
      <c r="C37" s="42">
        <f aca="true" t="shared" si="5" ref="C37:AD37">(C10/C31)*100</f>
        <v>15.920090039392235</v>
      </c>
      <c r="D37" s="42">
        <f t="shared" si="5"/>
        <v>16.526555236870735</v>
      </c>
      <c r="E37" s="42">
        <f t="shared" si="5"/>
        <v>17.596084770114942</v>
      </c>
      <c r="F37" s="42">
        <f t="shared" si="5"/>
        <v>17.593158216249236</v>
      </c>
      <c r="G37" s="42">
        <f t="shared" si="5"/>
        <v>16.999824345687685</v>
      </c>
      <c r="H37" s="42">
        <f t="shared" si="5"/>
        <v>16.044416514007406</v>
      </c>
      <c r="I37" s="42">
        <f t="shared" si="5"/>
        <v>16.524642156938228</v>
      </c>
      <c r="J37" s="42">
        <f t="shared" si="5"/>
        <v>17.523869512087757</v>
      </c>
      <c r="K37" s="42">
        <f t="shared" si="5"/>
        <v>18.12836322627465</v>
      </c>
      <c r="L37" s="42">
        <f t="shared" si="5"/>
        <v>18.134789774271567</v>
      </c>
      <c r="M37" s="42">
        <f t="shared" si="5"/>
        <v>18.866680853905823</v>
      </c>
      <c r="N37" s="42">
        <f t="shared" si="5"/>
        <v>19.512763993704542</v>
      </c>
      <c r="O37" s="42">
        <f t="shared" si="5"/>
        <v>19.598113924867842</v>
      </c>
      <c r="P37" s="42">
        <f t="shared" si="5"/>
        <v>18.9566240594699</v>
      </c>
      <c r="Q37" s="42">
        <f t="shared" si="5"/>
        <v>18.392483243467034</v>
      </c>
      <c r="R37" s="42">
        <f t="shared" si="5"/>
        <v>19.919391462306994</v>
      </c>
      <c r="S37" s="42">
        <f t="shared" si="5"/>
        <v>24.652856275953976</v>
      </c>
      <c r="T37" s="42">
        <f t="shared" si="5"/>
        <v>28.653302116866648</v>
      </c>
      <c r="U37" s="42">
        <f t="shared" si="5"/>
        <v>30.184273557767533</v>
      </c>
      <c r="V37" s="42">
        <f t="shared" si="5"/>
        <v>29.812265331664577</v>
      </c>
      <c r="W37" s="42">
        <f t="shared" si="5"/>
        <v>28.14763494362915</v>
      </c>
      <c r="X37" s="42">
        <f t="shared" si="5"/>
        <v>27.3648032118742</v>
      </c>
      <c r="Y37" s="42">
        <f t="shared" si="5"/>
        <v>25.155563860599834</v>
      </c>
      <c r="Z37" s="42">
        <f t="shared" si="5"/>
        <v>23.604818116945086</v>
      </c>
      <c r="AA37" s="42">
        <f t="shared" si="5"/>
        <v>23.407925990748844</v>
      </c>
      <c r="AB37" s="42">
        <f t="shared" si="5"/>
        <v>22.009297322217527</v>
      </c>
      <c r="AC37" s="42">
        <f t="shared" si="5"/>
        <v>21.90628044999557</v>
      </c>
      <c r="AD37" s="42">
        <f t="shared" si="5"/>
        <v>22.420835032152386</v>
      </c>
      <c r="AE37" s="42">
        <f>(AE10/AE31)*100</f>
        <v>22.86869027070265</v>
      </c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</row>
    <row r="38" spans="1:254" ht="14.25">
      <c r="A38" s="10"/>
      <c r="B38" s="40" t="s">
        <v>20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49"/>
      <c r="W38" s="10"/>
      <c r="X38" s="10"/>
      <c r="Y38" s="10"/>
      <c r="Z38" s="10"/>
      <c r="AA38" s="13"/>
      <c r="AB38" s="10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ht="12.75">
      <c r="A39" s="10"/>
      <c r="B39" s="11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49"/>
      <c r="W39" s="10"/>
      <c r="X39" s="10"/>
      <c r="Y39" s="10"/>
      <c r="Z39" s="10"/>
      <c r="AA39" s="11"/>
      <c r="AB39" s="1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ht="12.75">
      <c r="A40" s="10"/>
      <c r="B40" s="1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49"/>
      <c r="W40" s="10"/>
      <c r="X40" s="10"/>
      <c r="Y40" s="10"/>
      <c r="Z40" s="10"/>
      <c r="AA40" s="11"/>
      <c r="AB40" s="10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9" customFormat="1" ht="14.25">
      <c r="A41" s="24"/>
      <c r="B41" s="37" t="s">
        <v>21</v>
      </c>
      <c r="C41" s="52">
        <f aca="true" t="shared" si="6" ref="C41:AD41">C34-C37</f>
        <v>20.879909960607762</v>
      </c>
      <c r="D41" s="52">
        <f t="shared" si="6"/>
        <v>24.073444763129267</v>
      </c>
      <c r="E41" s="52">
        <f t="shared" si="6"/>
        <v>23.10391522988506</v>
      </c>
      <c r="F41" s="52">
        <f t="shared" si="6"/>
        <v>19.606841783750767</v>
      </c>
      <c r="G41" s="52">
        <f t="shared" si="6"/>
        <v>18.900175654312314</v>
      </c>
      <c r="H41" s="52">
        <f t="shared" si="6"/>
        <v>20.155583485992597</v>
      </c>
      <c r="I41" s="52">
        <f t="shared" si="6"/>
        <v>21.675357843061775</v>
      </c>
      <c r="J41" s="52">
        <f t="shared" si="6"/>
        <v>19.876130487912242</v>
      </c>
      <c r="K41" s="52">
        <f t="shared" si="6"/>
        <v>18.87163677372535</v>
      </c>
      <c r="L41" s="52">
        <f t="shared" si="6"/>
        <v>20.365210225728433</v>
      </c>
      <c r="M41" s="52">
        <f t="shared" si="6"/>
        <v>21.33331914609418</v>
      </c>
      <c r="N41" s="52">
        <f t="shared" si="6"/>
        <v>22.18723600629546</v>
      </c>
      <c r="O41" s="52">
        <f t="shared" si="6"/>
        <v>20.401886075132158</v>
      </c>
      <c r="P41" s="52">
        <f t="shared" si="6"/>
        <v>24.243375940530104</v>
      </c>
      <c r="Q41" s="52">
        <f t="shared" si="6"/>
        <v>24.607516756532966</v>
      </c>
      <c r="R41" s="52">
        <f t="shared" si="6"/>
        <v>24.380608537693004</v>
      </c>
      <c r="S41" s="52">
        <f t="shared" si="6"/>
        <v>21.347143724046024</v>
      </c>
      <c r="T41" s="52">
        <f t="shared" si="6"/>
        <v>16.846697883133352</v>
      </c>
      <c r="U41" s="52">
        <f t="shared" si="6"/>
        <v>14.715726442232466</v>
      </c>
      <c r="V41" s="52">
        <f t="shared" si="6"/>
        <v>17.187734668335423</v>
      </c>
      <c r="W41" s="38">
        <f t="shared" si="6"/>
        <v>17.85236505637085</v>
      </c>
      <c r="X41" s="38">
        <f t="shared" si="6"/>
        <v>19.935196788125797</v>
      </c>
      <c r="Y41" s="38">
        <f t="shared" si="6"/>
        <v>21.344436139400166</v>
      </c>
      <c r="Z41" s="43">
        <f t="shared" si="6"/>
        <v>22.795181883054912</v>
      </c>
      <c r="AA41" s="43">
        <f t="shared" si="6"/>
        <v>23.392074009251154</v>
      </c>
      <c r="AB41" s="43">
        <f t="shared" si="6"/>
        <v>25.990702677782473</v>
      </c>
      <c r="AC41" s="43">
        <f t="shared" si="6"/>
        <v>24.09371955000443</v>
      </c>
      <c r="AD41" s="43">
        <f t="shared" si="6"/>
        <v>23.479164967847613</v>
      </c>
      <c r="AE41" s="43">
        <f>AE34-AE37</f>
        <v>22.031309729297348</v>
      </c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</row>
    <row r="42" spans="1:28" ht="12.7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W42" s="3"/>
      <c r="X42" s="3"/>
      <c r="Y42" s="3"/>
      <c r="Z42" s="3"/>
      <c r="AA42" s="4"/>
      <c r="AB42" s="1"/>
    </row>
    <row r="43" spans="1:28" ht="12.7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W43" s="3"/>
      <c r="X43" s="3"/>
      <c r="Y43" s="3"/>
      <c r="Z43" s="3"/>
      <c r="AA43" s="4"/>
      <c r="AB43" s="1"/>
    </row>
    <row r="44" spans="1:28" ht="12.75">
      <c r="A44" s="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0"/>
      <c r="W44" s="20"/>
      <c r="X44" s="20"/>
      <c r="Y44" s="20"/>
      <c r="Z44" s="20"/>
      <c r="AA44" s="19"/>
      <c r="AB44" s="1"/>
    </row>
    <row r="45" spans="1:31" ht="14.25">
      <c r="A45" s="23"/>
      <c r="B45" s="16" t="s">
        <v>55</v>
      </c>
      <c r="C45" s="16">
        <f aca="true" t="shared" si="7" ref="C45:AE45">C10-C24</f>
        <v>2663</v>
      </c>
      <c r="D45" s="16">
        <f t="shared" si="7"/>
        <v>3204</v>
      </c>
      <c r="E45" s="16">
        <f t="shared" si="7"/>
        <v>3807</v>
      </c>
      <c r="F45" s="16">
        <f t="shared" si="7"/>
        <v>4225</v>
      </c>
      <c r="G45" s="16">
        <f t="shared" si="7"/>
        <v>4735</v>
      </c>
      <c r="H45" s="16">
        <f t="shared" si="7"/>
        <v>5139.926839933869</v>
      </c>
      <c r="I45" s="16">
        <f t="shared" si="7"/>
        <v>5972.921604243718</v>
      </c>
      <c r="J45" s="16">
        <f t="shared" si="7"/>
        <v>7059.72214177233</v>
      </c>
      <c r="K45" s="16">
        <f t="shared" si="7"/>
        <v>8257.50173654034</v>
      </c>
      <c r="L45" s="16">
        <f t="shared" si="7"/>
        <v>9261.246164894806</v>
      </c>
      <c r="M45" s="16">
        <f t="shared" si="7"/>
        <v>10513.427372248656</v>
      </c>
      <c r="N45" s="16">
        <f t="shared" si="7"/>
        <v>11600.612471471122</v>
      </c>
      <c r="O45" s="16">
        <f t="shared" si="7"/>
        <v>12650.588980663433</v>
      </c>
      <c r="P45" s="16">
        <f t="shared" si="7"/>
        <v>13701.660657312055</v>
      </c>
      <c r="Q45" s="16">
        <f t="shared" si="7"/>
        <v>14940.96965048867</v>
      </c>
      <c r="R45" s="16">
        <f t="shared" si="7"/>
        <v>17234</v>
      </c>
      <c r="S45" s="16">
        <f t="shared" si="7"/>
        <v>20288</v>
      </c>
      <c r="T45" s="16">
        <f t="shared" si="7"/>
        <v>23083</v>
      </c>
      <c r="U45" s="16">
        <f t="shared" si="7"/>
        <v>24649</v>
      </c>
      <c r="V45" s="16">
        <f t="shared" si="7"/>
        <v>25546</v>
      </c>
      <c r="W45" s="16">
        <f t="shared" si="7"/>
        <v>26396</v>
      </c>
      <c r="X45" s="16">
        <f t="shared" si="7"/>
        <v>26178</v>
      </c>
      <c r="Y45" s="16">
        <f t="shared" si="7"/>
        <v>26594</v>
      </c>
      <c r="Z45" s="16">
        <f t="shared" si="7"/>
        <v>26987</v>
      </c>
      <c r="AA45" s="16">
        <f t="shared" si="7"/>
        <v>27652</v>
      </c>
      <c r="AB45" s="16">
        <f t="shared" si="7"/>
        <v>28200</v>
      </c>
      <c r="AC45" s="16">
        <f t="shared" si="7"/>
        <v>29250</v>
      </c>
      <c r="AD45" s="16">
        <f t="shared" si="7"/>
        <v>30936</v>
      </c>
      <c r="AE45" s="16">
        <f t="shared" si="7"/>
        <v>32184</v>
      </c>
    </row>
    <row r="46" spans="1:31" ht="14.25">
      <c r="A46" s="23"/>
      <c r="B46" s="40" t="s">
        <v>20</v>
      </c>
      <c r="C46" s="43">
        <f aca="true" t="shared" si="8" ref="C46:AC46">(C45/C31)*100</f>
        <v>14.985931344963422</v>
      </c>
      <c r="D46" s="43">
        <f t="shared" si="8"/>
        <v>15.844130155276432</v>
      </c>
      <c r="E46" s="43">
        <f t="shared" si="8"/>
        <v>17.09321120689655</v>
      </c>
      <c r="F46" s="43">
        <f t="shared" si="8"/>
        <v>17.206271635104866</v>
      </c>
      <c r="G46" s="43">
        <f t="shared" si="8"/>
        <v>16.634463376075885</v>
      </c>
      <c r="H46" s="43">
        <f t="shared" si="8"/>
        <v>15.672419929058021</v>
      </c>
      <c r="I46" s="43">
        <f t="shared" si="8"/>
        <v>16.083045948203235</v>
      </c>
      <c r="J46" s="43">
        <f t="shared" si="8"/>
        <v>16.94075814501555</v>
      </c>
      <c r="K46" s="43">
        <f t="shared" si="8"/>
        <v>17.75425013231636</v>
      </c>
      <c r="L46" s="43">
        <f t="shared" si="8"/>
        <v>17.790929316303224</v>
      </c>
      <c r="M46" s="43">
        <f t="shared" si="8"/>
        <v>18.554307700348826</v>
      </c>
      <c r="N46" s="43">
        <f t="shared" si="8"/>
        <v>19.173932219548316</v>
      </c>
      <c r="O46" s="43">
        <f t="shared" si="8"/>
        <v>19.25713391177665</v>
      </c>
      <c r="P46" s="43">
        <f t="shared" si="8"/>
        <v>18.37200908742683</v>
      </c>
      <c r="Q46" s="43">
        <f t="shared" si="8"/>
        <v>17.97972256042632</v>
      </c>
      <c r="R46" s="43">
        <f t="shared" si="8"/>
        <v>19.566303360581287</v>
      </c>
      <c r="S46" s="43">
        <f t="shared" si="8"/>
        <v>24.140023559368416</v>
      </c>
      <c r="T46" s="43">
        <f t="shared" si="8"/>
        <v>28.147253926446204</v>
      </c>
      <c r="U46" s="43">
        <f t="shared" si="8"/>
        <v>29.667922439006777</v>
      </c>
      <c r="V46" s="43">
        <f t="shared" si="8"/>
        <v>29.0658778017977</v>
      </c>
      <c r="W46" s="43">
        <f t="shared" si="8"/>
        <v>27.70884507988495</v>
      </c>
      <c r="X46" s="43">
        <f t="shared" si="8"/>
        <v>26.54054382870004</v>
      </c>
      <c r="Y46" s="43">
        <f t="shared" si="8"/>
        <v>24.84723909184341</v>
      </c>
      <c r="Z46" s="43">
        <f t="shared" si="8"/>
        <v>23.20244860761235</v>
      </c>
      <c r="AA46" s="43">
        <f t="shared" si="8"/>
        <v>23.046214110097097</v>
      </c>
      <c r="AB46" s="43">
        <f t="shared" si="8"/>
        <v>21.66813938299589</v>
      </c>
      <c r="AC46" s="43">
        <f t="shared" si="8"/>
        <v>21.59181504119054</v>
      </c>
      <c r="AD46" s="43">
        <f>(AD45/AD31)*100</f>
        <v>22.128280509001954</v>
      </c>
      <c r="AE46" s="43">
        <f>(AE45/AE31)*100</f>
        <v>22.58241064286616</v>
      </c>
    </row>
    <row r="47" spans="1:31" ht="14.25">
      <c r="A47" s="23"/>
      <c r="B47" s="37" t="s">
        <v>40</v>
      </c>
      <c r="C47" s="45">
        <f aca="true" t="shared" si="9" ref="C47:AD47">C34-C46</f>
        <v>21.814068655036575</v>
      </c>
      <c r="D47" s="45">
        <f t="shared" si="9"/>
        <v>24.75586984472357</v>
      </c>
      <c r="E47" s="45">
        <f t="shared" si="9"/>
        <v>23.60678879310345</v>
      </c>
      <c r="F47" s="45">
        <f t="shared" si="9"/>
        <v>19.993728364895137</v>
      </c>
      <c r="G47" s="45">
        <f t="shared" si="9"/>
        <v>19.265536623924113</v>
      </c>
      <c r="H47" s="45">
        <f t="shared" si="9"/>
        <v>20.52758007094198</v>
      </c>
      <c r="I47" s="45">
        <f t="shared" si="9"/>
        <v>22.116954051796768</v>
      </c>
      <c r="J47" s="45">
        <f t="shared" si="9"/>
        <v>20.459241854984448</v>
      </c>
      <c r="K47" s="45">
        <f t="shared" si="9"/>
        <v>19.24574986768364</v>
      </c>
      <c r="L47" s="45">
        <f t="shared" si="9"/>
        <v>20.709070683696776</v>
      </c>
      <c r="M47" s="45">
        <f t="shared" si="9"/>
        <v>21.645692299651177</v>
      </c>
      <c r="N47" s="45">
        <f t="shared" si="9"/>
        <v>22.526067780451687</v>
      </c>
      <c r="O47" s="45">
        <f t="shared" si="9"/>
        <v>20.74286608822335</v>
      </c>
      <c r="P47" s="45">
        <f t="shared" si="9"/>
        <v>24.827990912573174</v>
      </c>
      <c r="Q47" s="45">
        <f t="shared" si="9"/>
        <v>25.02027743957368</v>
      </c>
      <c r="R47" s="45">
        <f t="shared" si="9"/>
        <v>24.73369663941871</v>
      </c>
      <c r="S47" s="45">
        <f t="shared" si="9"/>
        <v>21.859976440631584</v>
      </c>
      <c r="T47" s="45">
        <f t="shared" si="9"/>
        <v>17.352746073553796</v>
      </c>
      <c r="U47" s="45">
        <f t="shared" si="9"/>
        <v>15.232077560993222</v>
      </c>
      <c r="V47" s="45">
        <f t="shared" si="9"/>
        <v>17.9341221982023</v>
      </c>
      <c r="W47" s="45">
        <f t="shared" si="9"/>
        <v>18.29115492011505</v>
      </c>
      <c r="X47" s="45">
        <f t="shared" si="9"/>
        <v>20.759456171299956</v>
      </c>
      <c r="Y47" s="45">
        <f t="shared" si="9"/>
        <v>21.65276090815659</v>
      </c>
      <c r="Z47" s="46">
        <f t="shared" si="9"/>
        <v>23.19755139238765</v>
      </c>
      <c r="AA47" s="46">
        <f t="shared" si="9"/>
        <v>23.7537858899029</v>
      </c>
      <c r="AB47" s="46">
        <f t="shared" si="9"/>
        <v>26.33186061700411</v>
      </c>
      <c r="AC47" s="46">
        <f t="shared" si="9"/>
        <v>24.40818495880946</v>
      </c>
      <c r="AD47" s="46">
        <f t="shared" si="9"/>
        <v>23.771719490998045</v>
      </c>
      <c r="AE47" s="46">
        <v>22.215559677036996</v>
      </c>
    </row>
    <row r="48" spans="1:28" ht="12.75">
      <c r="A48" s="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0"/>
      <c r="W48" s="20"/>
      <c r="X48" s="20"/>
      <c r="Y48" s="20"/>
      <c r="Z48" s="20"/>
      <c r="AA48" s="21"/>
      <c r="AB48" s="1"/>
    </row>
    <row r="49" spans="1:28" ht="14.25">
      <c r="A49" s="1"/>
      <c r="B49" s="47" t="s">
        <v>56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0"/>
      <c r="W49" s="20"/>
      <c r="X49" s="20"/>
      <c r="Y49" s="20"/>
      <c r="Z49" s="20"/>
      <c r="AA49" s="21"/>
      <c r="AB49" s="1"/>
    </row>
    <row r="50" spans="1:28" ht="12.75">
      <c r="A50" s="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0"/>
      <c r="W50" s="20"/>
      <c r="X50" s="20"/>
      <c r="Y50" s="20"/>
      <c r="Z50" s="20"/>
      <c r="AA50" s="21"/>
      <c r="AB50" s="1"/>
    </row>
    <row r="51" spans="1:28" ht="12.75">
      <c r="A51" s="1"/>
      <c r="B51" s="20" t="s">
        <v>23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0"/>
      <c r="W51" s="20"/>
      <c r="X51" s="20"/>
      <c r="Y51" s="20"/>
      <c r="Z51" s="20"/>
      <c r="AA51" s="20"/>
      <c r="AB51" s="1"/>
    </row>
    <row r="52" spans="1:28" ht="12.75">
      <c r="A52" s="1"/>
      <c r="B52" s="2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20"/>
      <c r="W52" s="20"/>
      <c r="X52" s="20"/>
      <c r="Y52" s="20"/>
      <c r="Z52" s="20"/>
      <c r="AA52" s="20"/>
      <c r="AB52" s="1"/>
    </row>
    <row r="53" spans="1:31" ht="12.75">
      <c r="A53" s="19" t="s">
        <v>24</v>
      </c>
      <c r="B53" s="19" t="s">
        <v>25</v>
      </c>
      <c r="C53" s="31">
        <f>'skt-linkit'!D19</f>
        <v>1183</v>
      </c>
      <c r="D53" s="31">
        <f>'skt-linkit'!E19</f>
        <v>1471</v>
      </c>
      <c r="E53" s="31">
        <f>'skt-linkit'!F19</f>
        <v>1785</v>
      </c>
      <c r="F53" s="31">
        <f>'skt-linkit'!G19</f>
        <v>2002</v>
      </c>
      <c r="G53" s="31">
        <f>'skt-linkit'!H19</f>
        <v>2185</v>
      </c>
      <c r="H53" s="31">
        <f>'skt-linkit'!I19</f>
        <v>2463</v>
      </c>
      <c r="I53" s="31">
        <f>'skt-linkit'!J19</f>
        <v>2832</v>
      </c>
      <c r="J53" s="31">
        <f>'skt-linkit'!K19</f>
        <v>3512</v>
      </c>
      <c r="K53" s="31">
        <f>'skt-linkit'!L19</f>
        <v>4256</v>
      </c>
      <c r="L53" s="31">
        <f>'skt-linkit'!M19</f>
        <v>4846</v>
      </c>
      <c r="M53" s="31">
        <f>'skt-linkit'!N19</f>
        <v>5593</v>
      </c>
      <c r="N53" s="31">
        <f>'skt-linkit'!O19</f>
        <v>6193</v>
      </c>
      <c r="O53" s="31">
        <f>'skt-linkit'!P19</f>
        <v>6747</v>
      </c>
      <c r="P53" s="31">
        <f>'skt-linkit'!Q19</f>
        <v>7836</v>
      </c>
      <c r="Q53" s="31">
        <f>'skt-linkit'!R19</f>
        <v>8566</v>
      </c>
      <c r="R53" s="31">
        <f>'skt-linkit'!S19</f>
        <v>9930</v>
      </c>
      <c r="S53" s="31">
        <f>'skt-linkit'!T19</f>
        <v>12454</v>
      </c>
      <c r="T53" s="31">
        <f>'skt-linkit'!U19</f>
        <v>14402</v>
      </c>
      <c r="U53" s="31">
        <f>'skt-linkit'!V19</f>
        <v>14495</v>
      </c>
      <c r="V53" s="31">
        <f>'skt-linkit'!W19</f>
        <v>14636</v>
      </c>
      <c r="W53" s="31">
        <f>'skt-linkit'!X19</f>
        <v>14640</v>
      </c>
      <c r="X53" s="31">
        <f>'skt-linkit'!Y19</f>
        <v>15089</v>
      </c>
      <c r="Y53" s="31">
        <f>'skt-linkit'!Z19</f>
        <v>15096</v>
      </c>
      <c r="Z53" s="31">
        <f>'skt-linkit'!AA19</f>
        <v>15700</v>
      </c>
      <c r="AA53" s="31">
        <f>'skt-linkit'!AB19</f>
        <v>16054</v>
      </c>
      <c r="AB53" s="31">
        <f>'skt-linkit'!AC19</f>
        <v>15880</v>
      </c>
      <c r="AC53" s="31">
        <f>'skt-linkit'!AD19</f>
        <v>16598</v>
      </c>
      <c r="AD53" s="31">
        <f>'skt-linkit'!AE19</f>
        <v>17804</v>
      </c>
      <c r="AE53" s="31">
        <f>'skt-linkit'!AF19</f>
        <v>18727</v>
      </c>
    </row>
    <row r="54" spans="1:28" ht="12.75">
      <c r="A54" s="1"/>
      <c r="B54" s="19" t="s">
        <v>26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0"/>
      <c r="W54" s="20"/>
      <c r="X54" s="20"/>
      <c r="Y54" s="20"/>
      <c r="Z54" s="20"/>
      <c r="AA54" s="19"/>
      <c r="AB54" s="1"/>
    </row>
    <row r="55" spans="1:31" ht="12.75">
      <c r="A55" s="1"/>
      <c r="B55" s="25" t="s">
        <v>27</v>
      </c>
      <c r="C55" s="19"/>
      <c r="D55" s="19"/>
      <c r="E55" s="19"/>
      <c r="F55" s="19"/>
      <c r="G55" s="19"/>
      <c r="H55" s="31">
        <f aca="true" t="shared" si="10" ref="H55:AE55">SUM(H56:H58)</f>
        <v>137.0731600661315</v>
      </c>
      <c r="I55" s="31">
        <f t="shared" si="10"/>
        <v>156.07839575628225</v>
      </c>
      <c r="J55" s="31">
        <f t="shared" si="10"/>
        <v>141.27785822766927</v>
      </c>
      <c r="K55" s="31">
        <f t="shared" si="10"/>
        <v>202.49826345965928</v>
      </c>
      <c r="L55" s="31">
        <f t="shared" si="10"/>
        <v>230.75383510519313</v>
      </c>
      <c r="M55" s="31">
        <f t="shared" si="10"/>
        <v>247.57262775134424</v>
      </c>
      <c r="N55" s="31">
        <f t="shared" si="10"/>
        <v>282.38752852887706</v>
      </c>
      <c r="O55" s="31">
        <f t="shared" si="10"/>
        <v>303.4110193365659</v>
      </c>
      <c r="P55" s="31">
        <f t="shared" si="10"/>
        <v>332.33934268794576</v>
      </c>
      <c r="Q55" s="31">
        <f t="shared" si="10"/>
        <v>335.03034951133</v>
      </c>
      <c r="R55" s="31">
        <f>SUM(R56:R58)</f>
        <v>384</v>
      </c>
      <c r="S55" s="31">
        <f>SUM(S56:S58)</f>
        <v>352</v>
      </c>
      <c r="T55" s="31">
        <f>SUM(T56:T58)</f>
        <v>453</v>
      </c>
      <c r="U55" s="31">
        <f>SUM(U56:U58)</f>
        <v>377</v>
      </c>
      <c r="V55" s="31">
        <f>SUM(V56:V58)</f>
        <v>493</v>
      </c>
      <c r="W55" s="31">
        <f t="shared" si="10"/>
        <v>446</v>
      </c>
      <c r="X55" s="31">
        <f t="shared" si="10"/>
        <v>570</v>
      </c>
      <c r="Y55" s="31">
        <f t="shared" si="10"/>
        <v>468</v>
      </c>
      <c r="Z55" s="34">
        <f t="shared" si="10"/>
        <v>436</v>
      </c>
      <c r="AA55" s="34">
        <f t="shared" si="10"/>
        <v>438</v>
      </c>
      <c r="AB55" s="34">
        <f t="shared" si="10"/>
        <v>160</v>
      </c>
      <c r="AC55" s="34">
        <f t="shared" si="10"/>
        <v>167</v>
      </c>
      <c r="AD55" s="34">
        <f t="shared" si="10"/>
        <v>171</v>
      </c>
      <c r="AE55" s="34">
        <f t="shared" si="10"/>
        <v>179</v>
      </c>
    </row>
    <row r="56" spans="1:31" ht="12.75">
      <c r="A56" s="1"/>
      <c r="B56" s="19" t="s">
        <v>28</v>
      </c>
      <c r="C56" s="19"/>
      <c r="D56" s="19"/>
      <c r="E56" s="19"/>
      <c r="F56" s="19"/>
      <c r="G56" s="19"/>
      <c r="H56" s="31">
        <v>30.442014689533497</v>
      </c>
      <c r="I56" s="31">
        <v>40.36510235076265</v>
      </c>
      <c r="J56" s="31">
        <v>47.09261940922309</v>
      </c>
      <c r="K56" s="31">
        <v>54.661076099991085</v>
      </c>
      <c r="L56" s="31">
        <v>63.238660349528146</v>
      </c>
      <c r="M56" s="31">
        <v>71.47986874614219</v>
      </c>
      <c r="N56" s="31">
        <v>81.57114433383285</v>
      </c>
      <c r="O56" s="31">
        <v>90.48510443629293</v>
      </c>
      <c r="P56" s="31">
        <v>99.23087661229151</v>
      </c>
      <c r="Q56" s="31">
        <v>109.32215219998217</v>
      </c>
      <c r="R56" s="31">
        <v>120</v>
      </c>
      <c r="S56" s="31">
        <v>135</v>
      </c>
      <c r="T56" s="31">
        <v>148</v>
      </c>
      <c r="U56" s="31">
        <v>148</v>
      </c>
      <c r="V56" s="31">
        <v>170</v>
      </c>
      <c r="W56" s="31">
        <v>173</v>
      </c>
      <c r="X56" s="31">
        <v>180</v>
      </c>
      <c r="Y56" s="31">
        <v>159</v>
      </c>
      <c r="Z56" s="31">
        <v>166</v>
      </c>
      <c r="AA56" s="31">
        <v>156</v>
      </c>
      <c r="AB56" s="31">
        <v>158</v>
      </c>
      <c r="AC56" s="31">
        <v>165</v>
      </c>
      <c r="AD56" s="31">
        <v>169</v>
      </c>
      <c r="AE56" s="2">
        <v>176</v>
      </c>
    </row>
    <row r="57" spans="1:31" ht="12.75">
      <c r="A57" s="1"/>
      <c r="B57" s="19" t="s">
        <v>29</v>
      </c>
      <c r="C57" s="19"/>
      <c r="D57" s="19"/>
      <c r="E57" s="19"/>
      <c r="F57" s="19"/>
      <c r="G57" s="19"/>
      <c r="H57" s="31">
        <v>0.16818792646151104</v>
      </c>
      <c r="I57" s="31">
        <v>0.16818792646151104</v>
      </c>
      <c r="J57" s="31">
        <v>0.3363758529230221</v>
      </c>
      <c r="K57" s="31">
        <v>0.3363758529230221</v>
      </c>
      <c r="L57" s="31">
        <v>0.3363758529230221</v>
      </c>
      <c r="M57" s="31">
        <v>0.5045637793845331</v>
      </c>
      <c r="N57" s="31">
        <v>0.5045637793845331</v>
      </c>
      <c r="O57" s="31">
        <v>0.6727517058460442</v>
      </c>
      <c r="P57" s="31">
        <v>0.8409396323075552</v>
      </c>
      <c r="Q57" s="31">
        <v>0.8409396323075552</v>
      </c>
      <c r="R57" s="31">
        <v>1</v>
      </c>
      <c r="S57" s="31">
        <v>1</v>
      </c>
      <c r="T57" s="31">
        <v>1</v>
      </c>
      <c r="U57" s="31">
        <v>1</v>
      </c>
      <c r="V57" s="31">
        <v>1</v>
      </c>
      <c r="W57" s="31">
        <v>2</v>
      </c>
      <c r="X57" s="31">
        <v>2</v>
      </c>
      <c r="Y57" s="31">
        <v>4</v>
      </c>
      <c r="Z57" s="31">
        <v>2</v>
      </c>
      <c r="AA57" s="31">
        <v>2</v>
      </c>
      <c r="AB57" s="31">
        <v>2</v>
      </c>
      <c r="AC57" s="31">
        <v>2</v>
      </c>
      <c r="AD57" s="31">
        <v>2</v>
      </c>
      <c r="AE57" s="2">
        <v>3</v>
      </c>
    </row>
    <row r="58" spans="1:31" ht="12.75">
      <c r="A58" s="1"/>
      <c r="B58" s="19" t="s">
        <v>30</v>
      </c>
      <c r="C58" s="19"/>
      <c r="D58" s="19"/>
      <c r="E58" s="19"/>
      <c r="F58" s="19"/>
      <c r="G58" s="19"/>
      <c r="H58" s="31">
        <v>106.46295745013649</v>
      </c>
      <c r="I58" s="31">
        <v>115.54510547905808</v>
      </c>
      <c r="J58" s="31">
        <v>93.84886296552315</v>
      </c>
      <c r="K58" s="31">
        <v>147.50081150674518</v>
      </c>
      <c r="L58" s="31">
        <v>167.17879890274196</v>
      </c>
      <c r="M58" s="31">
        <v>175.58819522581751</v>
      </c>
      <c r="N58" s="31">
        <v>200.31182041565964</v>
      </c>
      <c r="O58" s="31">
        <v>212.25316319442692</v>
      </c>
      <c r="P58" s="31">
        <v>232.26752644334672</v>
      </c>
      <c r="Q58" s="31">
        <v>224.86725767904025</v>
      </c>
      <c r="R58" s="31">
        <v>263</v>
      </c>
      <c r="S58" s="31">
        <v>216</v>
      </c>
      <c r="T58" s="31">
        <v>304</v>
      </c>
      <c r="U58" s="31">
        <v>228</v>
      </c>
      <c r="V58" s="31">
        <v>322</v>
      </c>
      <c r="W58" s="31">
        <v>271</v>
      </c>
      <c r="X58" s="31">
        <v>388</v>
      </c>
      <c r="Y58" s="31">
        <v>305</v>
      </c>
      <c r="Z58" s="31">
        <v>268</v>
      </c>
      <c r="AA58" s="31">
        <v>280</v>
      </c>
      <c r="AB58" s="31">
        <v>0</v>
      </c>
      <c r="AC58" s="31">
        <v>0</v>
      </c>
      <c r="AD58" s="31">
        <v>0</v>
      </c>
      <c r="AE58" s="2">
        <v>0</v>
      </c>
    </row>
    <row r="62" spans="18:19" ht="12.75">
      <c r="R62" s="53"/>
      <c r="S62" s="19"/>
    </row>
    <row r="63" spans="18:19" ht="12.75">
      <c r="R63" s="53"/>
      <c r="S63" s="19"/>
    </row>
    <row r="64" spans="18:19" ht="12.75">
      <c r="R64" s="53"/>
      <c r="S64" s="19"/>
    </row>
    <row r="65" spans="18:19" ht="12.75">
      <c r="R65" s="53"/>
      <c r="S65" s="19"/>
    </row>
    <row r="66" spans="18:19" ht="12.75">
      <c r="R66" s="53"/>
      <c r="S66" s="19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4"/>
  <legacyDrawing r:id="rId3"/>
  <oleObjects>
    <oleObject progId="" shapeId="6479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Tietotekniikkapalvelu</dc:creator>
  <cp:keywords/>
  <dc:description/>
  <cp:lastModifiedBy>Marja Kivimäki</cp:lastModifiedBy>
  <cp:lastPrinted>2004-07-06T09:54:02Z</cp:lastPrinted>
  <dcterms:created xsi:type="dcterms:W3CDTF">1999-03-21T10:20:51Z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