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6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<sst xmlns="http://schemas.openxmlformats.org/spreadsheetml/2006/main" count="76" uniqueCount="39">
  <si>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Tutkimusmenot</t>
  </si>
  <si>
    <t>Maakunta</t>
  </si>
  <si>
    <t>Yhteensä</t>
  </si>
  <si>
    <t>Yritykset</t>
  </si>
  <si>
    <t>Uusimaa</t>
  </si>
  <si>
    <t>Itä-Uusimaa</t>
  </si>
  <si>
    <t>Varsinais-Suomi</t>
  </si>
  <si>
    <t>Satakunta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</si>
  <si>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</si>
  <si>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</si>
  <si>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</si>
  <si>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</si>
  <si>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</si>
  <si>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</si>
  <si>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</si>
  <si>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</si>
  <si>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</si>
  <si>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Keski-Pohjanmaa</t>
  </si>
  <si>
    <t>Pohjois-Pohjanmaa</t>
  </si>
  <si>
    <t>Kainuu</t>
  </si>
  <si>
    <t>Lappi</t>
  </si>
  <si>
    <t>Ahvenanmaa</t>
  </si>
  <si>
    <t>Julkinen</t>
  </si>
  <si>
    <t>sektori</t>
  </si>
  <si>
    <t>Tutkimushenkilökunta</t>
  </si>
  <si>
    <t>Tutkimustyövuodet</t>
  </si>
  <si>
    <t>%</t>
  </si>
  <si>
    <t>Kanta-Häme</t>
  </si>
  <si>
    <t>Pohjanmaa</t>
  </si>
  <si>
    <t>KOKO MAA YHTEENSÄ</t>
  </si>
  <si>
    <t xml:space="preserve">                     Tutkimus- ja kehittämistoiminnan menot, tutkimushenkilökunta ja</t>
  </si>
  <si>
    <t xml:space="preserve">                     tutkimustyövuodet maakunnittain</t>
  </si>
  <si>
    <t>sektori+YVT*</t>
  </si>
  <si>
    <t>Julkinen sektori+YVT*</t>
  </si>
  <si>
    <t>* Yksityinen voittoa tavoittelematon toiminta</t>
  </si>
  <si>
    <t>Korkeakoulusektori</t>
  </si>
  <si>
    <t>Korkeakoulu-</t>
  </si>
  <si>
    <t>milj. €</t>
  </si>
  <si>
    <t>Taulukko 6. Tutkimus- ja kehittämistoiminta vuonna 2004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</si>
</sst>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#,##0.000"/>
    <numFmt numFmtId="174" formatCode="#,##0.0000"/>
    <numFmt numFmtId="175" formatCode="0.000"/>
    <numFmt numFmtId="176" formatCode="0.0"/>
    <numFmt numFmtId="177" formatCode="0.000000"/>
    <numFmt numFmtId="178" formatCode="0.00000"/>
    <numFmt numFmtId="179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3" fillId="0" borderId="0" xfId="0" applyNumberFormat="1" applyFont="1" applyAlignment="1" quotePrefix="1">
      <alignment/>
    </xf>
    <xf numFmtId="3" fontId="2" fillId="0" borderId="0" xfId="0" applyNumberFormat="1" applyFont="1" applyAlignment="1" quotePrefix="1">
      <alignment/>
    </xf>
    <xf numFmtId="172" fontId="3" fillId="0" borderId="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172" fontId="3" fillId="0" borderId="0" xfId="0" applyNumberFormat="1" applyFont="1" applyAlignment="1" quotePrefix="1">
      <alignment/>
    </xf>
    <xf numFmtId="172" fontId="2" fillId="0" borderId="0" xfId="0" applyNumberFormat="1" applyFont="1" applyAlignment="1" quotePrefix="1">
      <alignment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 quotePrefix="1">
      <alignment/>
    </xf>
    <xf numFmtId="172" fontId="2" fillId="0" borderId="0" xfId="0" applyNumberFormat="1" applyFont="1" applyFill="1" applyAlignment="1" quotePrefix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 quotePrefix="1">
      <alignment/>
    </xf>
    <xf numFmtId="176" fontId="3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 quotePrefix="1">
      <alignment/>
    </xf>
    <xf numFmtId="3" fontId="2" fillId="0" borderId="0" xfId="0" applyNumberFormat="1" applyFont="1" applyFill="1" applyAlignment="1" quotePrefix="1">
      <alignment/>
    </xf>
    <xf numFmtId="1" fontId="2" fillId="0" borderId="0" xfId="0" applyNumberFormat="1" applyFont="1" applyAlignment="1" quotePrefix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 quotePrefix="1">
      <alignment/>
    </xf>
    <xf numFmtId="1" fontId="4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" fontId="4" fillId="0" borderId="0" xfId="0" applyNumberFormat="1" applyFont="1" applyAlignment="1" quotePrefix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8.7109375" style="4" customWidth="1"/>
    <col min="2" max="2" width="8.57421875" style="4" customWidth="1"/>
    <col min="3" max="3" width="8.28125" style="4" customWidth="1"/>
    <col min="4" max="4" width="9.421875" style="4" customWidth="1"/>
    <col min="5" max="5" width="9.140625" style="4" customWidth="1"/>
    <col min="6" max="6" width="8.57421875" style="4" customWidth="1"/>
    <col min="7" max="7" width="8.28125" style="4" customWidth="1"/>
    <col min="8" max="8" width="9.421875" style="4" customWidth="1"/>
    <col min="9" max="16384" width="9.140625" style="4" customWidth="1"/>
  </cols>
  <sheetData>
    <row r="1" s="1" customFormat="1" ht="12.75" customHeight="1">
      <c r="A1" s="1" t="s">
        <v>38</v>
      </c>
    </row>
    <row r="2" spans="1:8" ht="12.75" customHeight="1">
      <c r="A2" s="32" t="s">
        <v>30</v>
      </c>
      <c r="B2" s="1"/>
      <c r="C2" s="33"/>
      <c r="D2" s="33"/>
      <c r="E2" s="33"/>
      <c r="F2" s="33"/>
      <c r="G2" s="33"/>
      <c r="H2" s="33"/>
    </row>
    <row r="3" spans="1:8" ht="12.75" customHeight="1">
      <c r="A3" s="32" t="s">
        <v>31</v>
      </c>
      <c r="C3" s="33"/>
      <c r="D3" s="33"/>
      <c r="E3" s="33"/>
      <c r="F3" s="33"/>
      <c r="G3" s="33"/>
      <c r="H3" s="33"/>
    </row>
    <row r="4" spans="1:9" ht="24.75" customHeight="1">
      <c r="A4" s="3"/>
      <c r="B4" s="14"/>
      <c r="C4" s="14"/>
      <c r="D4" s="14"/>
      <c r="E4" s="14"/>
      <c r="F4" s="14"/>
      <c r="G4" s="14"/>
      <c r="H4" s="14"/>
      <c r="I4" s="14"/>
    </row>
    <row r="5" spans="1:9" ht="12.75" customHeight="1">
      <c r="A5" s="19" t="s">
        <v>1</v>
      </c>
      <c r="B5" s="22" t="s">
        <v>0</v>
      </c>
      <c r="C5" s="26"/>
      <c r="D5" s="19"/>
      <c r="E5" s="19"/>
      <c r="F5" s="6"/>
      <c r="G5" s="7"/>
      <c r="H5" s="19"/>
      <c r="I5" s="6"/>
    </row>
    <row r="6" spans="1:9" ht="12.75" customHeight="1">
      <c r="A6" s="12"/>
      <c r="B6" s="48" t="s">
        <v>2</v>
      </c>
      <c r="C6" s="27"/>
      <c r="D6" s="6" t="s">
        <v>3</v>
      </c>
      <c r="E6" s="10"/>
      <c r="F6" s="6" t="s">
        <v>33</v>
      </c>
      <c r="G6" s="25"/>
      <c r="H6" s="6" t="s">
        <v>35</v>
      </c>
      <c r="I6" s="12"/>
    </row>
    <row r="7" spans="1:9" ht="12.75" customHeight="1">
      <c r="A7" s="3"/>
      <c r="B7" s="42" t="s">
        <v>37</v>
      </c>
      <c r="C7" s="43" t="s">
        <v>26</v>
      </c>
      <c r="D7" s="42" t="s">
        <v>37</v>
      </c>
      <c r="E7" s="23" t="s">
        <v>26</v>
      </c>
      <c r="F7" s="42" t="s">
        <v>37</v>
      </c>
      <c r="G7" s="23" t="s">
        <v>26</v>
      </c>
      <c r="H7" s="42" t="s">
        <v>37</v>
      </c>
      <c r="I7" s="44" t="s">
        <v>26</v>
      </c>
    </row>
    <row r="8" spans="2:9" ht="4.5" customHeight="1">
      <c r="B8" s="15"/>
      <c r="C8" s="16"/>
      <c r="D8" s="13"/>
      <c r="E8" s="14"/>
      <c r="F8" s="13"/>
      <c r="G8" s="14"/>
      <c r="H8" s="13"/>
      <c r="I8" s="14"/>
    </row>
    <row r="9" spans="1:12" s="2" customFormat="1" ht="12.75" customHeight="1">
      <c r="A9" s="31" t="s">
        <v>29</v>
      </c>
      <c r="B9" s="64">
        <v>5253.41685591189</v>
      </c>
      <c r="C9" s="16">
        <f>SUM(C11:C30)</f>
        <v>100.00157352165768</v>
      </c>
      <c r="D9" s="41">
        <v>3683.4682622576274</v>
      </c>
      <c r="E9" s="16">
        <f>SUM(E11:E30)</f>
        <v>100.00030406128135</v>
      </c>
      <c r="F9" s="54">
        <v>530.1</v>
      </c>
      <c r="G9" s="16">
        <f>SUM(G11:G30)</f>
        <v>100.00940765893223</v>
      </c>
      <c r="H9" s="16">
        <v>1039.8485936542622</v>
      </c>
      <c r="I9" s="16">
        <f>SUM(I11:I30)</f>
        <v>99.9999609234476</v>
      </c>
      <c r="K9" s="16"/>
      <c r="L9" s="16"/>
    </row>
    <row r="10" spans="1:12" ht="4.5" customHeight="1">
      <c r="A10" s="12"/>
      <c r="B10" s="16"/>
      <c r="C10" s="16"/>
      <c r="D10" s="40"/>
      <c r="E10" s="16"/>
      <c r="F10" s="55"/>
      <c r="G10" s="14"/>
      <c r="H10" s="47"/>
      <c r="I10" s="16"/>
      <c r="K10" s="16"/>
      <c r="L10" s="16"/>
    </row>
    <row r="11" spans="1:12" ht="12" customHeight="1">
      <c r="A11" s="4" t="s">
        <v>4</v>
      </c>
      <c r="B11" s="14">
        <f>SUM(D11+F11+H11)</f>
        <v>2232.368085648962</v>
      </c>
      <c r="C11" s="14">
        <f>SUM(B11/5253.417*100)</f>
        <v>42.49363958065697</v>
      </c>
      <c r="D11" s="40">
        <v>1497.440149999999</v>
      </c>
      <c r="E11" s="14">
        <f>SUM(D11/3683.468*100)</f>
        <v>40.652997392674486</v>
      </c>
      <c r="F11" s="56">
        <v>345.48755999999975</v>
      </c>
      <c r="G11" s="14">
        <f>SUM(F11/530.1*100)</f>
        <v>65.17403508771925</v>
      </c>
      <c r="H11" s="47">
        <v>389.44037564896286</v>
      </c>
      <c r="I11" s="14">
        <f>SUM(H11/1039.871*100)</f>
        <v>37.45083531024164</v>
      </c>
      <c r="K11" s="16"/>
      <c r="L11" s="16"/>
    </row>
    <row r="12" spans="1:12" ht="12" customHeight="1">
      <c r="A12" s="4" t="s">
        <v>5</v>
      </c>
      <c r="B12" s="14">
        <f aca="true" t="shared" si="0" ref="B12:B30">SUM(D12+F12+H12)</f>
        <v>42.57347</v>
      </c>
      <c r="C12" s="14">
        <f aca="true" t="shared" si="1" ref="C12:C30">SUM(B12/5253.417*100)</f>
        <v>0.8103957862092424</v>
      </c>
      <c r="D12" s="40">
        <v>41.73747</v>
      </c>
      <c r="E12" s="14">
        <f aca="true" t="shared" si="2" ref="E12:E30">SUM(D12/3683.468*100)</f>
        <v>1.1331025544405435</v>
      </c>
      <c r="F12" s="57">
        <v>0.18</v>
      </c>
      <c r="G12" s="14">
        <f aca="true" t="shared" si="3" ref="G12:G30">SUM(F12/530.1*100)</f>
        <v>0.033955857385398976</v>
      </c>
      <c r="H12" s="47">
        <v>0.656</v>
      </c>
      <c r="I12" s="14">
        <f aca="true" t="shared" si="4" ref="I12:I30">SUM(H12/1039.871*100)</f>
        <v>0.06308474801201303</v>
      </c>
      <c r="K12" s="16"/>
      <c r="L12" s="16"/>
    </row>
    <row r="13" spans="1:12" ht="12" customHeight="1">
      <c r="A13" s="4" t="s">
        <v>6</v>
      </c>
      <c r="B13" s="14">
        <f t="shared" si="0"/>
        <v>522.2405083599161</v>
      </c>
      <c r="C13" s="14">
        <f t="shared" si="1"/>
        <v>9.940968104376942</v>
      </c>
      <c r="D13" s="40">
        <v>377.59941999999995</v>
      </c>
      <c r="E13" s="14">
        <f t="shared" si="2"/>
        <v>10.251193169046125</v>
      </c>
      <c r="F13" s="56">
        <v>11.83448</v>
      </c>
      <c r="G13" s="14">
        <f t="shared" si="3"/>
        <v>2.2324995283908695</v>
      </c>
      <c r="H13" s="47">
        <v>132.80660835991623</v>
      </c>
      <c r="I13" s="14">
        <f t="shared" si="4"/>
        <v>12.771450339505208</v>
      </c>
      <c r="K13" s="16"/>
      <c r="L13" s="16"/>
    </row>
    <row r="14" spans="1:12" ht="12" customHeight="1">
      <c r="A14" s="4" t="s">
        <v>7</v>
      </c>
      <c r="B14" s="14">
        <f t="shared" si="0"/>
        <v>64.39603477591135</v>
      </c>
      <c r="C14" s="14">
        <f t="shared" si="1"/>
        <v>1.225793322249335</v>
      </c>
      <c r="D14" s="40">
        <v>52.229440000000004</v>
      </c>
      <c r="E14" s="14">
        <f t="shared" si="2"/>
        <v>1.4179420046543096</v>
      </c>
      <c r="F14" s="56">
        <v>2.01</v>
      </c>
      <c r="G14" s="14">
        <f t="shared" si="3"/>
        <v>0.3791737408036219</v>
      </c>
      <c r="H14" s="47">
        <v>10.156594775911342</v>
      </c>
      <c r="I14" s="14">
        <f t="shared" si="4"/>
        <v>0.9767168019794129</v>
      </c>
      <c r="K14" s="16"/>
      <c r="L14" s="16"/>
    </row>
    <row r="15" spans="1:12" ht="12" customHeight="1">
      <c r="A15" s="4" t="s">
        <v>27</v>
      </c>
      <c r="B15" s="14">
        <f t="shared" si="0"/>
        <v>71.96803141123686</v>
      </c>
      <c r="C15" s="14">
        <f t="shared" si="1"/>
        <v>1.3699280184922853</v>
      </c>
      <c r="D15" s="40">
        <v>34.150220000000004</v>
      </c>
      <c r="E15" s="14">
        <f t="shared" si="2"/>
        <v>0.9271213975525241</v>
      </c>
      <c r="F15" s="56">
        <v>30.5075</v>
      </c>
      <c r="G15" s="14">
        <f t="shared" si="3"/>
        <v>5.755046217694774</v>
      </c>
      <c r="H15" s="47">
        <v>7.310311411236851</v>
      </c>
      <c r="I15" s="14">
        <f t="shared" si="4"/>
        <v>0.7030017580292989</v>
      </c>
      <c r="K15" s="16"/>
      <c r="L15" s="16"/>
    </row>
    <row r="16" spans="1:12" ht="12" customHeight="1">
      <c r="A16" s="4" t="s">
        <v>8</v>
      </c>
      <c r="B16" s="14">
        <f t="shared" si="0"/>
        <v>828.1227886738864</v>
      </c>
      <c r="C16" s="14">
        <f t="shared" si="1"/>
        <v>15.763507611786507</v>
      </c>
      <c r="D16" s="40">
        <v>653.5461100000001</v>
      </c>
      <c r="E16" s="14">
        <f t="shared" si="2"/>
        <v>17.74268461134996</v>
      </c>
      <c r="F16" s="56">
        <v>41.022200000000005</v>
      </c>
      <c r="G16" s="14">
        <f t="shared" si="3"/>
        <v>7.738577626862857</v>
      </c>
      <c r="H16" s="47">
        <v>133.55447867388628</v>
      </c>
      <c r="I16" s="14">
        <f t="shared" si="4"/>
        <v>12.843369867405311</v>
      </c>
      <c r="K16" s="16"/>
      <c r="L16" s="16"/>
    </row>
    <row r="17" spans="1:12" ht="12" customHeight="1">
      <c r="A17" s="4" t="s">
        <v>9</v>
      </c>
      <c r="B17" s="14">
        <f t="shared" si="0"/>
        <v>47.70827669272974</v>
      </c>
      <c r="C17" s="14">
        <f t="shared" si="1"/>
        <v>0.9081380117498714</v>
      </c>
      <c r="D17" s="40">
        <v>41.68197999999998</v>
      </c>
      <c r="E17" s="14">
        <f t="shared" si="2"/>
        <v>1.1315960936812803</v>
      </c>
      <c r="F17" s="56">
        <v>1.507</v>
      </c>
      <c r="G17" s="14">
        <f t="shared" si="3"/>
        <v>0.2842859837766459</v>
      </c>
      <c r="H17" s="47">
        <v>4.519296692729761</v>
      </c>
      <c r="I17" s="14">
        <f t="shared" si="4"/>
        <v>0.4346016662383855</v>
      </c>
      <c r="K17" s="16"/>
      <c r="L17" s="16"/>
    </row>
    <row r="18" spans="1:12" ht="12" customHeight="1">
      <c r="A18" s="4" t="s">
        <v>10</v>
      </c>
      <c r="B18" s="14">
        <f t="shared" si="0"/>
        <v>38.66191362889476</v>
      </c>
      <c r="C18" s="14">
        <f t="shared" si="1"/>
        <v>0.7359384116831912</v>
      </c>
      <c r="D18" s="40">
        <v>35.64597</v>
      </c>
      <c r="E18" s="14">
        <f t="shared" si="2"/>
        <v>0.9677285101974553</v>
      </c>
      <c r="F18" s="56">
        <v>0.392</v>
      </c>
      <c r="G18" s="14">
        <f t="shared" si="3"/>
        <v>0.07394831163931334</v>
      </c>
      <c r="H18" s="47">
        <v>2.6239436288947604</v>
      </c>
      <c r="I18" s="14">
        <f t="shared" si="4"/>
        <v>0.25233357107706245</v>
      </c>
      <c r="K18" s="16"/>
      <c r="L18" s="16"/>
    </row>
    <row r="19" spans="1:12" ht="12" customHeight="1">
      <c r="A19" s="4" t="s">
        <v>11</v>
      </c>
      <c r="B19" s="14">
        <f t="shared" si="0"/>
        <v>77.80752519353896</v>
      </c>
      <c r="C19" s="14">
        <f t="shared" si="1"/>
        <v>1.4810841247427904</v>
      </c>
      <c r="D19" s="40">
        <v>50.608999999999995</v>
      </c>
      <c r="E19" s="14">
        <f t="shared" si="2"/>
        <v>1.3739497669044496</v>
      </c>
      <c r="F19" s="56">
        <v>2.1805</v>
      </c>
      <c r="G19" s="14">
        <f t="shared" si="3"/>
        <v>0.41133748349368043</v>
      </c>
      <c r="H19" s="47">
        <v>25.018025193538975</v>
      </c>
      <c r="I19" s="14">
        <f t="shared" si="4"/>
        <v>2.4058777669094504</v>
      </c>
      <c r="K19" s="16"/>
      <c r="L19" s="16"/>
    </row>
    <row r="20" spans="1:12" ht="12" customHeight="1">
      <c r="A20" s="4" t="s">
        <v>12</v>
      </c>
      <c r="B20" s="14">
        <f t="shared" si="0"/>
        <v>25.56690498728412</v>
      </c>
      <c r="C20" s="14">
        <f t="shared" si="1"/>
        <v>0.4866719125339587</v>
      </c>
      <c r="D20" s="40">
        <v>10.71885</v>
      </c>
      <c r="E20" s="14">
        <f t="shared" si="2"/>
        <v>0.29099886302799427</v>
      </c>
      <c r="F20" s="56">
        <v>3.367</v>
      </c>
      <c r="G20" s="14">
        <f t="shared" si="3"/>
        <v>0.635163176759102</v>
      </c>
      <c r="H20" s="47">
        <v>11.48105498728412</v>
      </c>
      <c r="I20" s="14">
        <f t="shared" si="4"/>
        <v>1.1040845438793965</v>
      </c>
      <c r="K20" s="16"/>
      <c r="L20" s="16"/>
    </row>
    <row r="21" spans="1:12" ht="12" customHeight="1">
      <c r="A21" s="4" t="s">
        <v>13</v>
      </c>
      <c r="B21" s="14">
        <f t="shared" si="0"/>
        <v>121.29340891908177</v>
      </c>
      <c r="C21" s="14">
        <f t="shared" si="1"/>
        <v>2.3088479159199005</v>
      </c>
      <c r="D21" s="40">
        <v>47.16144</v>
      </c>
      <c r="E21" s="14">
        <f t="shared" si="2"/>
        <v>1.280354274830133</v>
      </c>
      <c r="F21" s="56">
        <v>10.8017</v>
      </c>
      <c r="G21" s="14">
        <f t="shared" si="3"/>
        <v>2.037672137332579</v>
      </c>
      <c r="H21" s="47">
        <v>63.33026891908178</v>
      </c>
      <c r="I21" s="14">
        <f t="shared" si="4"/>
        <v>6.090204354105632</v>
      </c>
      <c r="K21" s="16"/>
      <c r="L21" s="16"/>
    </row>
    <row r="22" spans="1:12" ht="12" customHeight="1">
      <c r="A22" s="4" t="s">
        <v>14</v>
      </c>
      <c r="B22" s="14">
        <f t="shared" si="0"/>
        <v>60.9779162108741</v>
      </c>
      <c r="C22" s="14">
        <f t="shared" si="1"/>
        <v>1.1607286497697422</v>
      </c>
      <c r="D22" s="40">
        <v>18.95633</v>
      </c>
      <c r="E22" s="14">
        <f t="shared" si="2"/>
        <v>0.5146326776830965</v>
      </c>
      <c r="F22" s="56">
        <v>10.51</v>
      </c>
      <c r="G22" s="14">
        <f t="shared" si="3"/>
        <v>1.9826447840030181</v>
      </c>
      <c r="H22" s="47">
        <v>31.511586210874103</v>
      </c>
      <c r="I22" s="14">
        <f t="shared" si="4"/>
        <v>3.0303360908106964</v>
      </c>
      <c r="K22" s="16"/>
      <c r="L22" s="16"/>
    </row>
    <row r="23" spans="1:12" ht="12" customHeight="1">
      <c r="A23" s="4" t="s">
        <v>15</v>
      </c>
      <c r="B23" s="14">
        <f t="shared" si="0"/>
        <v>210.65777432731474</v>
      </c>
      <c r="C23" s="14">
        <f t="shared" si="1"/>
        <v>4.009919150284752</v>
      </c>
      <c r="D23" s="40">
        <v>123.48982000000002</v>
      </c>
      <c r="E23" s="14">
        <f t="shared" si="2"/>
        <v>3.3525422237956195</v>
      </c>
      <c r="F23" s="56">
        <v>19.7988</v>
      </c>
      <c r="G23" s="14">
        <f t="shared" si="3"/>
        <v>3.7349179400113184</v>
      </c>
      <c r="H23" s="47">
        <v>67.3691543273147</v>
      </c>
      <c r="I23" s="14">
        <f t="shared" si="4"/>
        <v>6.478606897135769</v>
      </c>
      <c r="K23" s="16"/>
      <c r="L23" s="16"/>
    </row>
    <row r="24" spans="1:12" ht="12" customHeight="1">
      <c r="A24" s="4" t="s">
        <v>16</v>
      </c>
      <c r="B24" s="14">
        <f t="shared" si="0"/>
        <v>28.493755725210626</v>
      </c>
      <c r="C24" s="14">
        <f t="shared" si="1"/>
        <v>0.5423851890152757</v>
      </c>
      <c r="D24" s="40">
        <v>21.535</v>
      </c>
      <c r="E24" s="14">
        <f t="shared" si="2"/>
        <v>0.584639258437972</v>
      </c>
      <c r="F24" s="56">
        <v>1.118</v>
      </c>
      <c r="G24" s="14">
        <f t="shared" si="3"/>
        <v>0.21090360309375591</v>
      </c>
      <c r="H24" s="47">
        <v>5.840755725210628</v>
      </c>
      <c r="I24" s="14">
        <f t="shared" si="4"/>
        <v>0.5616807974460897</v>
      </c>
      <c r="K24" s="16"/>
      <c r="L24" s="16"/>
    </row>
    <row r="25" spans="1:12" ht="12" customHeight="1">
      <c r="A25" s="4" t="s">
        <v>28</v>
      </c>
      <c r="B25" s="14">
        <f t="shared" si="0"/>
        <v>99.70468229268046</v>
      </c>
      <c r="C25" s="14">
        <f t="shared" si="1"/>
        <v>1.8979015427992951</v>
      </c>
      <c r="D25" s="40">
        <v>82.622</v>
      </c>
      <c r="E25" s="14">
        <f t="shared" si="2"/>
        <v>2.2430492134043245</v>
      </c>
      <c r="F25" s="56">
        <v>1.21903</v>
      </c>
      <c r="G25" s="14">
        <f t="shared" si="3"/>
        <v>0.22996227126957178</v>
      </c>
      <c r="H25" s="47">
        <v>15.86365229268046</v>
      </c>
      <c r="I25" s="14">
        <f t="shared" si="4"/>
        <v>1.5255404076736883</v>
      </c>
      <c r="K25" s="16"/>
      <c r="L25" s="16"/>
    </row>
    <row r="26" spans="1:12" ht="12" customHeight="1">
      <c r="A26" s="4" t="s">
        <v>17</v>
      </c>
      <c r="B26" s="14">
        <f t="shared" si="0"/>
        <v>13.877523763630593</v>
      </c>
      <c r="C26" s="14">
        <f t="shared" si="1"/>
        <v>0.2641618543441458</v>
      </c>
      <c r="D26" s="40">
        <v>8.387</v>
      </c>
      <c r="E26" s="14">
        <f t="shared" si="2"/>
        <v>0.22769303276151714</v>
      </c>
      <c r="F26" s="56">
        <v>2.2903000000000007</v>
      </c>
      <c r="G26" s="14">
        <f t="shared" si="3"/>
        <v>0.43205055649877394</v>
      </c>
      <c r="H26" s="47">
        <v>3.2002237636305924</v>
      </c>
      <c r="I26" s="14">
        <f t="shared" si="4"/>
        <v>0.307751996510201</v>
      </c>
      <c r="K26" s="16"/>
      <c r="L26" s="16"/>
    </row>
    <row r="27" spans="1:12" ht="12" customHeight="1">
      <c r="A27" s="4" t="s">
        <v>18</v>
      </c>
      <c r="B27" s="14">
        <f t="shared" si="0"/>
        <v>692.0854525062043</v>
      </c>
      <c r="C27" s="14">
        <f t="shared" si="1"/>
        <v>13.17400565205854</v>
      </c>
      <c r="D27" s="40">
        <v>551.5362000000003</v>
      </c>
      <c r="E27" s="14">
        <f t="shared" si="2"/>
        <v>14.973286044564535</v>
      </c>
      <c r="F27" s="56">
        <v>32.245</v>
      </c>
      <c r="G27" s="14">
        <f t="shared" si="3"/>
        <v>6.082814563289944</v>
      </c>
      <c r="H27" s="47">
        <v>108.30425250620395</v>
      </c>
      <c r="I27" s="14">
        <f t="shared" si="4"/>
        <v>10.415162313998943</v>
      </c>
      <c r="K27" s="16"/>
      <c r="L27" s="16"/>
    </row>
    <row r="28" spans="1:12" ht="12" customHeight="1">
      <c r="A28" s="4" t="s">
        <v>19</v>
      </c>
      <c r="B28" s="14">
        <f t="shared" si="0"/>
        <v>25.092934354264024</v>
      </c>
      <c r="C28" s="14">
        <f t="shared" si="1"/>
        <v>0.4776497726006525</v>
      </c>
      <c r="D28" s="40">
        <v>17.21498</v>
      </c>
      <c r="E28" s="14">
        <f t="shared" si="2"/>
        <v>0.46735793551077415</v>
      </c>
      <c r="F28" s="56">
        <v>1.51</v>
      </c>
      <c r="G28" s="14">
        <f t="shared" si="3"/>
        <v>0.2848519147330692</v>
      </c>
      <c r="H28" s="47">
        <v>6.367954354264022</v>
      </c>
      <c r="I28" s="14">
        <f t="shared" si="4"/>
        <v>0.6123792618761387</v>
      </c>
      <c r="K28" s="16"/>
      <c r="L28" s="16"/>
    </row>
    <row r="29" spans="1:12" ht="12" customHeight="1">
      <c r="A29" s="4" t="s">
        <v>20</v>
      </c>
      <c r="B29" s="14">
        <f t="shared" si="0"/>
        <v>48.54267618264252</v>
      </c>
      <c r="C29" s="14">
        <f t="shared" si="1"/>
        <v>0.924020997812329</v>
      </c>
      <c r="D29" s="40">
        <v>16.65582</v>
      </c>
      <c r="E29" s="14">
        <f t="shared" si="2"/>
        <v>0.4521776760379077</v>
      </c>
      <c r="F29" s="56">
        <v>11.4528</v>
      </c>
      <c r="G29" s="14">
        <f t="shared" si="3"/>
        <v>2.1604980192416523</v>
      </c>
      <c r="H29" s="47">
        <v>20.43405618264252</v>
      </c>
      <c r="I29" s="14">
        <f t="shared" si="4"/>
        <v>1.9650568371117685</v>
      </c>
      <c r="K29" s="16"/>
      <c r="L29" s="16"/>
    </row>
    <row r="30" spans="1:12" s="49" customFormat="1" ht="12" customHeight="1">
      <c r="A30" s="49" t="s">
        <v>21</v>
      </c>
      <c r="B30" s="52">
        <f t="shared" si="0"/>
        <v>1.36</v>
      </c>
      <c r="C30" s="52">
        <f t="shared" si="1"/>
        <v>0.025887912571950788</v>
      </c>
      <c r="D30" s="53">
        <v>0.562</v>
      </c>
      <c r="E30" s="52">
        <f t="shared" si="2"/>
        <v>0.015257360726358965</v>
      </c>
      <c r="F30" s="58">
        <v>0.716</v>
      </c>
      <c r="G30" s="52">
        <f t="shared" si="3"/>
        <v>0.1350688549330315</v>
      </c>
      <c r="H30" s="65">
        <v>0.082</v>
      </c>
      <c r="I30" s="52">
        <f t="shared" si="4"/>
        <v>0.007885593501501628</v>
      </c>
      <c r="K30" s="16"/>
      <c r="L30" s="16"/>
    </row>
    <row r="31" spans="1:9" ht="4.5" customHeight="1">
      <c r="A31" s="3"/>
      <c r="B31" s="17"/>
      <c r="C31" s="36"/>
      <c r="D31" s="17"/>
      <c r="E31" s="36"/>
      <c r="F31" s="17"/>
      <c r="G31" s="36"/>
      <c r="H31" s="3"/>
      <c r="I31" s="36"/>
    </row>
    <row r="32" spans="1:9" ht="12.75" customHeight="1">
      <c r="A32" s="4" t="s">
        <v>34</v>
      </c>
      <c r="B32" s="18"/>
      <c r="C32" s="45"/>
      <c r="E32" s="12"/>
      <c r="F32" s="12"/>
      <c r="G32" s="12"/>
      <c r="H32" s="46"/>
      <c r="I32" s="12"/>
    </row>
    <row r="33" spans="1:9" ht="24.75" customHeight="1">
      <c r="A33" s="2"/>
      <c r="B33" s="13"/>
      <c r="C33" s="13"/>
      <c r="D33" s="13"/>
      <c r="E33" s="13"/>
      <c r="F33" s="13"/>
      <c r="G33" s="13"/>
      <c r="H33" s="13"/>
      <c r="I33" s="13"/>
    </row>
    <row r="34" spans="1:9" ht="12.75" customHeight="1">
      <c r="A34" s="5" t="s">
        <v>1</v>
      </c>
      <c r="B34" s="9" t="s">
        <v>24</v>
      </c>
      <c r="C34" s="7"/>
      <c r="D34" s="6"/>
      <c r="E34" s="6"/>
      <c r="F34" s="9" t="s">
        <v>25</v>
      </c>
      <c r="G34" s="7"/>
      <c r="H34" s="6"/>
      <c r="I34" s="6"/>
    </row>
    <row r="35" spans="1:9" ht="12.75" customHeight="1">
      <c r="A35" s="8"/>
      <c r="B35" s="29" t="s">
        <v>2</v>
      </c>
      <c r="C35" s="24" t="s">
        <v>3</v>
      </c>
      <c r="D35" s="24" t="s">
        <v>22</v>
      </c>
      <c r="E35" s="24" t="s">
        <v>36</v>
      </c>
      <c r="F35" s="30" t="s">
        <v>2</v>
      </c>
      <c r="G35" s="20" t="s">
        <v>3</v>
      </c>
      <c r="H35" s="20" t="s">
        <v>22</v>
      </c>
      <c r="I35" s="38" t="s">
        <v>36</v>
      </c>
    </row>
    <row r="36" spans="1:9" ht="12.75" customHeight="1">
      <c r="A36" s="11"/>
      <c r="B36" s="28"/>
      <c r="C36" s="23"/>
      <c r="D36" s="21" t="s">
        <v>32</v>
      </c>
      <c r="E36" s="37" t="s">
        <v>23</v>
      </c>
      <c r="F36" s="28"/>
      <c r="G36" s="23"/>
      <c r="H36" s="21" t="s">
        <v>32</v>
      </c>
      <c r="I36" s="39" t="s">
        <v>23</v>
      </c>
    </row>
    <row r="37" spans="2:9" ht="4.5" customHeight="1">
      <c r="B37" s="15"/>
      <c r="C37" s="13"/>
      <c r="D37" s="13"/>
      <c r="E37" s="13"/>
      <c r="F37" s="15"/>
      <c r="G37" s="13"/>
      <c r="H37" s="13"/>
      <c r="I37" s="13"/>
    </row>
    <row r="38" spans="1:12" s="2" customFormat="1" ht="12.75" customHeight="1">
      <c r="A38" s="31" t="s">
        <v>29</v>
      </c>
      <c r="B38" s="15">
        <v>76687.01299999999</v>
      </c>
      <c r="C38" s="35">
        <v>40674.01299999999</v>
      </c>
      <c r="D38" s="59">
        <v>10715</v>
      </c>
      <c r="E38" s="35">
        <v>25298</v>
      </c>
      <c r="F38" s="15">
        <v>58280.634000000005</v>
      </c>
      <c r="G38" s="35">
        <v>32611.80300000001</v>
      </c>
      <c r="H38" s="60">
        <v>7846.5</v>
      </c>
      <c r="I38" s="60">
        <v>17822.330999999987</v>
      </c>
      <c r="K38" s="15"/>
      <c r="L38" s="16"/>
    </row>
    <row r="39" spans="1:12" ht="4.5" customHeight="1">
      <c r="A39" s="12"/>
      <c r="B39" s="15"/>
      <c r="C39" s="34"/>
      <c r="D39" s="13"/>
      <c r="E39" s="33"/>
      <c r="G39" s="13"/>
      <c r="H39" s="61"/>
      <c r="I39" s="61"/>
      <c r="K39" s="15"/>
      <c r="L39" s="16"/>
    </row>
    <row r="40" spans="1:12" ht="12" customHeight="1">
      <c r="A40" s="4" t="s">
        <v>4</v>
      </c>
      <c r="B40" s="13">
        <v>32114.10899999999</v>
      </c>
      <c r="C40" s="34">
        <v>16299.10899999999</v>
      </c>
      <c r="D40" s="13">
        <v>6902</v>
      </c>
      <c r="E40" s="34">
        <v>8913</v>
      </c>
      <c r="F40" s="13">
        <v>25036.657</v>
      </c>
      <c r="G40" s="34">
        <v>13173.246000000008</v>
      </c>
      <c r="H40" s="61">
        <v>4936.15</v>
      </c>
      <c r="I40" s="62">
        <v>6927.260999999992</v>
      </c>
      <c r="K40" s="15"/>
      <c r="L40" s="16"/>
    </row>
    <row r="41" spans="1:12" ht="12" customHeight="1">
      <c r="A41" s="4" t="s">
        <v>5</v>
      </c>
      <c r="B41" s="13">
        <v>485.11399999999986</v>
      </c>
      <c r="C41" s="34">
        <v>465.11399999999986</v>
      </c>
      <c r="D41" s="13">
        <v>4</v>
      </c>
      <c r="E41" s="34">
        <v>16</v>
      </c>
      <c r="F41" s="13">
        <v>388.936</v>
      </c>
      <c r="G41" s="34">
        <v>377.13599999999997</v>
      </c>
      <c r="H41" s="61">
        <v>4</v>
      </c>
      <c r="I41" s="62">
        <v>7.8</v>
      </c>
      <c r="K41" s="15"/>
      <c r="L41" s="16"/>
    </row>
    <row r="42" spans="1:12" ht="12" customHeight="1">
      <c r="A42" s="4" t="s">
        <v>6</v>
      </c>
      <c r="B42" s="13">
        <v>7239.619000000001</v>
      </c>
      <c r="C42" s="34">
        <v>4004.6190000000006</v>
      </c>
      <c r="D42" s="13">
        <v>249</v>
      </c>
      <c r="E42" s="34">
        <v>2986</v>
      </c>
      <c r="F42" s="13">
        <v>5631.664000000001</v>
      </c>
      <c r="G42" s="34">
        <v>3232.8740000000003</v>
      </c>
      <c r="H42" s="61">
        <v>188.5</v>
      </c>
      <c r="I42" s="62">
        <v>2210.29</v>
      </c>
      <c r="K42" s="15"/>
      <c r="L42" s="16"/>
    </row>
    <row r="43" spans="1:12" ht="12" customHeight="1">
      <c r="A43" s="4" t="s">
        <v>7</v>
      </c>
      <c r="B43" s="13">
        <v>1122.201</v>
      </c>
      <c r="C43" s="34">
        <v>853.201</v>
      </c>
      <c r="D43" s="13">
        <v>34</v>
      </c>
      <c r="E43" s="34">
        <v>235</v>
      </c>
      <c r="F43" s="13">
        <v>852.405</v>
      </c>
      <c r="G43" s="34">
        <v>682.055</v>
      </c>
      <c r="H43" s="61">
        <v>26.6</v>
      </c>
      <c r="I43" s="62">
        <v>143.75</v>
      </c>
      <c r="K43" s="15"/>
      <c r="L43" s="16"/>
    </row>
    <row r="44" spans="1:12" ht="12" customHeight="1">
      <c r="A44" s="4" t="s">
        <v>27</v>
      </c>
      <c r="B44" s="13">
        <v>1392.7939999999999</v>
      </c>
      <c r="C44" s="34">
        <v>611.794</v>
      </c>
      <c r="D44" s="13">
        <v>540</v>
      </c>
      <c r="E44" s="34">
        <v>241</v>
      </c>
      <c r="F44" s="13">
        <v>1014.5359999999998</v>
      </c>
      <c r="G44" s="34">
        <v>382.23599999999993</v>
      </c>
      <c r="H44" s="61">
        <v>526.3</v>
      </c>
      <c r="I44" s="62">
        <v>106</v>
      </c>
      <c r="K44" s="15"/>
      <c r="L44" s="16"/>
    </row>
    <row r="45" spans="1:12" ht="12" customHeight="1">
      <c r="A45" s="4" t="s">
        <v>8</v>
      </c>
      <c r="B45" s="13">
        <v>10673.018</v>
      </c>
      <c r="C45" s="34">
        <v>6428.018</v>
      </c>
      <c r="D45" s="13">
        <v>629</v>
      </c>
      <c r="E45" s="34">
        <v>3616</v>
      </c>
      <c r="F45" s="13">
        <v>8209.831000000002</v>
      </c>
      <c r="G45" s="34">
        <v>5324.208000000002</v>
      </c>
      <c r="H45" s="61">
        <v>500.4</v>
      </c>
      <c r="I45" s="62">
        <v>2385.223</v>
      </c>
      <c r="K45" s="15"/>
      <c r="L45" s="16"/>
    </row>
    <row r="46" spans="1:12" ht="12" customHeight="1">
      <c r="A46" s="4" t="s">
        <v>9</v>
      </c>
      <c r="B46" s="13">
        <v>873.1010000000003</v>
      </c>
      <c r="C46" s="34">
        <v>688.1010000000003</v>
      </c>
      <c r="D46" s="13">
        <v>77</v>
      </c>
      <c r="E46" s="34">
        <v>108</v>
      </c>
      <c r="F46" s="13">
        <v>549.2860000000001</v>
      </c>
      <c r="G46" s="34">
        <v>439.586</v>
      </c>
      <c r="H46" s="61">
        <v>23.8</v>
      </c>
      <c r="I46" s="62">
        <v>85.9</v>
      </c>
      <c r="K46" s="15"/>
      <c r="L46" s="16"/>
    </row>
    <row r="47" spans="1:12" ht="12" customHeight="1">
      <c r="A47" s="4" t="s">
        <v>10</v>
      </c>
      <c r="B47" s="13">
        <v>606.51</v>
      </c>
      <c r="C47" s="34">
        <v>495.51</v>
      </c>
      <c r="D47" s="13">
        <v>13</v>
      </c>
      <c r="E47" s="34">
        <v>98</v>
      </c>
      <c r="F47" s="13">
        <v>393.162</v>
      </c>
      <c r="G47" s="34">
        <v>335.86199999999997</v>
      </c>
      <c r="H47" s="61">
        <v>8</v>
      </c>
      <c r="I47" s="62">
        <v>49.3</v>
      </c>
      <c r="K47" s="15"/>
      <c r="L47" s="16"/>
    </row>
    <row r="48" spans="1:12" ht="12" customHeight="1">
      <c r="A48" s="4" t="s">
        <v>11</v>
      </c>
      <c r="B48" s="13">
        <v>1171.1860000000001</v>
      </c>
      <c r="C48" s="34">
        <v>585.186</v>
      </c>
      <c r="D48" s="13">
        <v>58</v>
      </c>
      <c r="E48" s="34">
        <v>528</v>
      </c>
      <c r="F48" s="13">
        <v>941.0239999999999</v>
      </c>
      <c r="G48" s="34">
        <v>487.34399999999994</v>
      </c>
      <c r="H48" s="61">
        <v>35.6</v>
      </c>
      <c r="I48" s="62">
        <v>418.08</v>
      </c>
      <c r="K48" s="15"/>
      <c r="L48" s="16"/>
    </row>
    <row r="49" spans="1:12" ht="12" customHeight="1">
      <c r="A49" s="4" t="s">
        <v>12</v>
      </c>
      <c r="B49" s="13">
        <v>562.1320000000001</v>
      </c>
      <c r="C49" s="34">
        <v>222.132</v>
      </c>
      <c r="D49" s="13">
        <v>95</v>
      </c>
      <c r="E49" s="34">
        <v>245</v>
      </c>
      <c r="F49" s="13">
        <v>348.543</v>
      </c>
      <c r="G49" s="34">
        <v>124.36299999999999</v>
      </c>
      <c r="H49" s="61">
        <v>74.1</v>
      </c>
      <c r="I49" s="62">
        <v>150.08</v>
      </c>
      <c r="K49" s="15"/>
      <c r="L49" s="16"/>
    </row>
    <row r="50" spans="1:12" ht="12" customHeight="1">
      <c r="A50" s="4" t="s">
        <v>13</v>
      </c>
      <c r="B50" s="13">
        <v>2787.051</v>
      </c>
      <c r="C50" s="34">
        <v>742.0509999999999</v>
      </c>
      <c r="D50" s="13">
        <v>366</v>
      </c>
      <c r="E50" s="34">
        <v>1679</v>
      </c>
      <c r="F50" s="13">
        <v>1977.763</v>
      </c>
      <c r="G50" s="34">
        <v>542.1629999999999</v>
      </c>
      <c r="H50" s="61">
        <v>268.9</v>
      </c>
      <c r="I50" s="62">
        <v>1166.7</v>
      </c>
      <c r="K50" s="15"/>
      <c r="L50" s="16"/>
    </row>
    <row r="51" spans="1:12" ht="12" customHeight="1">
      <c r="A51" s="4" t="s">
        <v>14</v>
      </c>
      <c r="B51" s="13">
        <v>1342.029</v>
      </c>
      <c r="C51" s="34">
        <v>317.02899999999994</v>
      </c>
      <c r="D51" s="13">
        <v>238</v>
      </c>
      <c r="E51" s="34">
        <v>787</v>
      </c>
      <c r="F51" s="13">
        <v>891.0430000000001</v>
      </c>
      <c r="G51" s="34">
        <v>225.16</v>
      </c>
      <c r="H51" s="61">
        <v>166.8</v>
      </c>
      <c r="I51" s="62">
        <v>499.0830000000001</v>
      </c>
      <c r="K51" s="15"/>
      <c r="L51" s="16"/>
    </row>
    <row r="52" spans="1:12" ht="12" customHeight="1">
      <c r="A52" s="4" t="s">
        <v>15</v>
      </c>
      <c r="B52" s="13">
        <v>3338.772</v>
      </c>
      <c r="C52" s="34">
        <v>1473.7719999999997</v>
      </c>
      <c r="D52" s="13">
        <v>281</v>
      </c>
      <c r="E52" s="34">
        <v>1584</v>
      </c>
      <c r="F52" s="13">
        <v>2488.362</v>
      </c>
      <c r="G52" s="34">
        <v>1107.905</v>
      </c>
      <c r="H52" s="61">
        <v>228.15</v>
      </c>
      <c r="I52" s="62">
        <v>1152.3069999999998</v>
      </c>
      <c r="K52" s="15"/>
      <c r="L52" s="16"/>
    </row>
    <row r="53" spans="1:12" ht="12" customHeight="1">
      <c r="A53" s="4" t="s">
        <v>16</v>
      </c>
      <c r="B53" s="13">
        <v>701.9459999999999</v>
      </c>
      <c r="C53" s="34">
        <v>462.94599999999997</v>
      </c>
      <c r="D53" s="13">
        <v>25</v>
      </c>
      <c r="E53" s="34">
        <v>214</v>
      </c>
      <c r="F53" s="13">
        <v>365.0210000000001</v>
      </c>
      <c r="G53" s="34">
        <v>259.021</v>
      </c>
      <c r="H53" s="61">
        <v>23.1</v>
      </c>
      <c r="I53" s="62">
        <v>82.9</v>
      </c>
      <c r="K53" s="15"/>
      <c r="L53" s="16"/>
    </row>
    <row r="54" spans="1:12" ht="12" customHeight="1">
      <c r="A54" s="4" t="s">
        <v>28</v>
      </c>
      <c r="B54" s="13">
        <v>1360.5520000000001</v>
      </c>
      <c r="C54" s="34">
        <v>929.552</v>
      </c>
      <c r="D54" s="13">
        <v>33</v>
      </c>
      <c r="E54" s="34">
        <v>398</v>
      </c>
      <c r="F54" s="13">
        <v>1081.007</v>
      </c>
      <c r="G54" s="34">
        <v>819.495</v>
      </c>
      <c r="H54" s="61">
        <v>22.3</v>
      </c>
      <c r="I54" s="62">
        <v>239.21200000000007</v>
      </c>
      <c r="K54" s="15"/>
      <c r="L54" s="16"/>
    </row>
    <row r="55" spans="1:12" ht="12" customHeight="1">
      <c r="A55" s="4" t="s">
        <v>17</v>
      </c>
      <c r="B55" s="13">
        <v>275.043</v>
      </c>
      <c r="C55" s="34">
        <v>120.043</v>
      </c>
      <c r="D55" s="13">
        <v>74</v>
      </c>
      <c r="E55" s="34">
        <v>81</v>
      </c>
      <c r="F55" s="13">
        <v>194.29399999999998</v>
      </c>
      <c r="G55" s="34">
        <v>80.99399999999999</v>
      </c>
      <c r="H55" s="61">
        <v>49.2</v>
      </c>
      <c r="I55" s="62">
        <v>64.1</v>
      </c>
      <c r="K55" s="15"/>
      <c r="L55" s="16"/>
    </row>
    <row r="56" spans="1:12" ht="12" customHeight="1">
      <c r="A56" s="4" t="s">
        <v>18</v>
      </c>
      <c r="B56" s="13">
        <v>8938.094000000001</v>
      </c>
      <c r="C56" s="34">
        <v>5375.094</v>
      </c>
      <c r="D56" s="13">
        <v>604</v>
      </c>
      <c r="E56" s="34">
        <v>2959</v>
      </c>
      <c r="F56" s="13">
        <v>6849.443000000003</v>
      </c>
      <c r="G56" s="34">
        <v>4643.863000000003</v>
      </c>
      <c r="H56" s="61">
        <v>467.5</v>
      </c>
      <c r="I56" s="62">
        <v>1738.08</v>
      </c>
      <c r="K56" s="15"/>
      <c r="L56" s="16"/>
    </row>
    <row r="57" spans="1:12" ht="12" customHeight="1">
      <c r="A57" s="4" t="s">
        <v>19</v>
      </c>
      <c r="B57" s="13">
        <v>330.091</v>
      </c>
      <c r="C57" s="34">
        <v>217.091</v>
      </c>
      <c r="D57" s="13">
        <v>59</v>
      </c>
      <c r="E57" s="34">
        <v>54</v>
      </c>
      <c r="F57" s="13">
        <v>309.091</v>
      </c>
      <c r="G57" s="34">
        <v>168.591</v>
      </c>
      <c r="H57" s="61">
        <v>40</v>
      </c>
      <c r="I57" s="62">
        <v>100.5</v>
      </c>
      <c r="K57" s="15"/>
      <c r="L57" s="16"/>
    </row>
    <row r="58" spans="1:12" ht="12" customHeight="1">
      <c r="A58" s="4" t="s">
        <v>20</v>
      </c>
      <c r="B58" s="13">
        <v>1336.693</v>
      </c>
      <c r="C58" s="34">
        <v>365.693</v>
      </c>
      <c r="D58" s="13">
        <v>418</v>
      </c>
      <c r="E58" s="34">
        <v>553</v>
      </c>
      <c r="F58" s="13">
        <v>734.3810000000001</v>
      </c>
      <c r="G58" s="34">
        <v>198.816</v>
      </c>
      <c r="H58" s="61">
        <v>241</v>
      </c>
      <c r="I58" s="62">
        <v>294.565</v>
      </c>
      <c r="K58" s="15"/>
      <c r="L58" s="16"/>
    </row>
    <row r="59" spans="1:12" s="49" customFormat="1" ht="12" customHeight="1">
      <c r="A59" s="49" t="s">
        <v>21</v>
      </c>
      <c r="B59" s="50">
        <v>36.958</v>
      </c>
      <c r="C59" s="51">
        <v>17.958</v>
      </c>
      <c r="D59" s="50">
        <v>16</v>
      </c>
      <c r="E59" s="51">
        <v>3</v>
      </c>
      <c r="F59" s="50">
        <v>24.185</v>
      </c>
      <c r="G59" s="51">
        <v>6.885</v>
      </c>
      <c r="H59" s="63">
        <v>16.1</v>
      </c>
      <c r="I59" s="66">
        <v>1.2</v>
      </c>
      <c r="K59" s="15"/>
      <c r="L59" s="16"/>
    </row>
    <row r="60" spans="1:9" ht="4.5" customHeight="1">
      <c r="A60" s="3"/>
      <c r="B60" s="17"/>
      <c r="C60" s="17"/>
      <c r="D60" s="3"/>
      <c r="E60" s="17"/>
      <c r="F60" s="17"/>
      <c r="G60" s="3"/>
      <c r="H60" s="3"/>
      <c r="I60" s="3"/>
    </row>
    <row r="61" ht="12.75" customHeight="1">
      <c r="A61" s="4" t="s">
        <v>34</v>
      </c>
    </row>
  </sheetData>
  <printOptions/>
  <pageMargins left="0.7874015748031497" right="0.19" top="0.984251968503937" bottom="0.51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aaltonep</dc:creator>
  <cp:keywords/>
  <dc:description/>
  <cp:lastModifiedBy>niemik</cp:lastModifiedBy>
  <cp:lastPrinted>2004-11-25T08:28:42Z</cp:lastPrinted>
  <dcterms:created xsi:type="dcterms:W3CDTF">1999-09-30T11:58:17Z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